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Tutes\Professional\New 2021\CA\Hybrid\December 2022\CL\AAA\Final\"/>
    </mc:Choice>
  </mc:AlternateContent>
  <bookViews>
    <workbookView xWindow="-105" yWindow="-105" windowWidth="19425" windowHeight="10425" tabRatio="824"/>
  </bookViews>
  <sheets>
    <sheet name="Internal control" sheetId="30" r:id="rId1"/>
    <sheet name="SLAUS240" sheetId="25" r:id="rId2"/>
    <sheet name="SLAuS 210" sheetId="24" r:id="rId3"/>
    <sheet name="SLAuS 260" sheetId="23" r:id="rId4"/>
    <sheet name="SLAuS 265" sheetId="22" r:id="rId5"/>
    <sheet name="SLAUS550" sheetId="21" r:id="rId6"/>
    <sheet name="SLAuS540" sheetId="4" r:id="rId7"/>
    <sheet name="LKAS37" sheetId="6" r:id="rId8"/>
    <sheet name="LKAS19" sheetId="7" r:id="rId9"/>
    <sheet name="SLFRS 8" sheetId="8" r:id="rId10"/>
    <sheet name="SLAuS560" sheetId="2" r:id="rId11"/>
    <sheet name="Sheet5" sheetId="5" r:id="rId12"/>
    <sheet name="Sheet1" sheetId="1" r:id="rId13"/>
    <sheet name="SLAuS 505" sheetId="3" r:id="rId14"/>
    <sheet name="Group Auditing" sheetId="10" r:id="rId15"/>
    <sheet name="Audit reporting" sheetId="9" r:id="rId16"/>
    <sheet name="SLAuS 710 " sheetId="12" r:id="rId17"/>
    <sheet name="SLAUS 620" sheetId="20" r:id="rId18"/>
    <sheet name="Group Auditing 1" sheetId="11" r:id="rId19"/>
    <sheet name="COE" sheetId="13" r:id="rId20"/>
    <sheet name="AE" sheetId="14" r:id="rId21"/>
    <sheet name="Sheet2" sheetId="26" r:id="rId22"/>
    <sheet name="Ass Eng" sheetId="15" r:id="rId23"/>
    <sheet name="Type of assu" sheetId="16" r:id="rId24"/>
    <sheet name="CAAT" sheetId="17" r:id="rId25"/>
    <sheet name="AI" sheetId="18" r:id="rId26"/>
    <sheet name="Sheet3" sheetId="27" r:id="rId27"/>
    <sheet name="Audit Quality" sheetId="19" r:id="rId28"/>
    <sheet name="SLAuS 520" sheetId="28" r:id="rId29"/>
    <sheet name="SLAuS 450" sheetId="29" r:id="rId30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" i="27" l="1"/>
  <c r="AC14" i="4"/>
  <c r="AC13" i="4"/>
  <c r="V37" i="10"/>
  <c r="V31" i="10"/>
  <c r="AF11" i="1"/>
  <c r="AF12" i="1"/>
  <c r="AE11" i="1"/>
  <c r="AE12" i="1"/>
  <c r="Y8" i="1"/>
  <c r="AD15" i="8"/>
  <c r="AD16" i="8"/>
  <c r="AK7" i="8"/>
  <c r="AD10" i="8"/>
  <c r="AD11" i="8"/>
  <c r="AJ7" i="8"/>
  <c r="AI7" i="8"/>
  <c r="AH7" i="8"/>
  <c r="AE7" i="8"/>
  <c r="AD7" i="8"/>
  <c r="AC7" i="8"/>
  <c r="AB7" i="8"/>
  <c r="AK6" i="8"/>
  <c r="AK5" i="8"/>
  <c r="X14" i="8"/>
  <c r="X13" i="8"/>
  <c r="X12" i="8"/>
  <c r="X11" i="8"/>
  <c r="X10" i="8"/>
  <c r="X9" i="8"/>
  <c r="X8" i="8"/>
  <c r="X7" i="8"/>
  <c r="U15" i="8"/>
  <c r="X6" i="8"/>
  <c r="W9" i="8"/>
  <c r="W6" i="8"/>
  <c r="W14" i="8"/>
  <c r="W13" i="8"/>
  <c r="W12" i="8"/>
  <c r="W11" i="8"/>
  <c r="W10" i="8"/>
  <c r="W8" i="8"/>
  <c r="W7" i="8"/>
  <c r="T15" i="8"/>
  <c r="T17" i="8"/>
  <c r="T16" i="8"/>
  <c r="V14" i="8"/>
  <c r="V13" i="8"/>
  <c r="V12" i="8"/>
  <c r="V11" i="8"/>
  <c r="V10" i="8"/>
  <c r="V9" i="8"/>
  <c r="V8" i="8"/>
  <c r="V7" i="8"/>
  <c r="V6" i="8"/>
  <c r="S15" i="8"/>
  <c r="AI53" i="7"/>
  <c r="AI50" i="7"/>
  <c r="AL40" i="7"/>
  <c r="AI40" i="7"/>
  <c r="AN41" i="7"/>
  <c r="AN39" i="7"/>
  <c r="AL39" i="7"/>
  <c r="AI39" i="7"/>
  <c r="AN35" i="7"/>
  <c r="AI35" i="7"/>
  <c r="AL35" i="7"/>
  <c r="AN38" i="7"/>
  <c r="AN37" i="7"/>
  <c r="AN36" i="7"/>
  <c r="AN34" i="7"/>
  <c r="B8" i="5"/>
  <c r="B7" i="5"/>
  <c r="C2" i="5"/>
  <c r="AN40" i="7"/>
  <c r="P32" i="6" a="1"/>
  <c r="P32" i="6" l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<sst xmlns="http://schemas.openxmlformats.org/spreadsheetml/2006/main" count="2320" uniqueCount="1832">
  <si>
    <t>Why</t>
  </si>
  <si>
    <t>Internal controls</t>
  </si>
  <si>
    <t>To reduce risk</t>
  </si>
  <si>
    <t>Auditor</t>
  </si>
  <si>
    <t>S/H</t>
  </si>
  <si>
    <t>What</t>
  </si>
  <si>
    <t xml:space="preserve">Process </t>
  </si>
  <si>
    <t>COSO</t>
  </si>
  <si>
    <t>Who</t>
  </si>
  <si>
    <t>BOD/Mgt</t>
  </si>
  <si>
    <r>
      <t xml:space="preserve">what responsibility - desing IC to provide </t>
    </r>
    <r>
      <rPr>
        <u/>
        <sz val="11"/>
        <color theme="1"/>
        <rFont val="Calibri"/>
        <family val="2"/>
        <scheme val="minor"/>
      </rPr>
      <t>reasonable assurance</t>
    </r>
    <r>
      <rPr>
        <sz val="11"/>
        <color theme="1"/>
        <rFont val="Calibri"/>
        <family val="2"/>
        <scheme val="minor"/>
      </rPr>
      <t xml:space="preserve"> </t>
    </r>
  </si>
  <si>
    <t>regarding the achievement of objectives</t>
  </si>
  <si>
    <t>effectiveness &amp; efficiency of operations</t>
  </si>
  <si>
    <t>Reliability of financial reporting</t>
  </si>
  <si>
    <t>compliance with applicable laws &amp; regulations</t>
  </si>
  <si>
    <t>Ex</t>
  </si>
  <si>
    <t>Risk</t>
  </si>
  <si>
    <t>Opreational risk</t>
  </si>
  <si>
    <t>Finacial risk</t>
  </si>
  <si>
    <t>Complinace risk</t>
  </si>
  <si>
    <t>Business processes</t>
  </si>
  <si>
    <t>Control -based on objectives</t>
  </si>
  <si>
    <t>Opreational Control</t>
  </si>
  <si>
    <t>Finacial controls</t>
  </si>
  <si>
    <t>Complinace controls</t>
  </si>
  <si>
    <t>Suplier selction</t>
  </si>
  <si>
    <t>3WM</t>
  </si>
  <si>
    <t>Filing EPF/ETFreturn</t>
  </si>
  <si>
    <t>PR/PO/GRN</t>
  </si>
  <si>
    <t>Bank recs</t>
  </si>
  <si>
    <t>Income tax</t>
  </si>
  <si>
    <t>Inventory physical verification</t>
  </si>
  <si>
    <t>Payment approval</t>
  </si>
  <si>
    <t>Trail balance</t>
  </si>
  <si>
    <t>COSO internal control framework</t>
  </si>
  <si>
    <t>5. Monitoring &amp; review</t>
  </si>
  <si>
    <t>Components of Internal Controls System</t>
  </si>
  <si>
    <t>Monitor entire element of framework on a regular basis</t>
  </si>
  <si>
    <t>1.Control Environment</t>
  </si>
  <si>
    <t>2.Risk Assessment</t>
  </si>
  <si>
    <t>3.Control Activities</t>
  </si>
  <si>
    <t>4.Information &amp; communication</t>
  </si>
  <si>
    <t>-Culture of the organization</t>
  </si>
  <si>
    <t>S</t>
  </si>
  <si>
    <t>Segregation of duties</t>
  </si>
  <si>
    <t>Duties should be separated between two or more people</t>
  </si>
  <si>
    <t>-Attitude to risk (Rask averse &amp; seekers)</t>
  </si>
  <si>
    <t>Risk identify</t>
  </si>
  <si>
    <t>Analyze</t>
  </si>
  <si>
    <t>Evaluate</t>
  </si>
  <si>
    <t>P</t>
  </si>
  <si>
    <t>Physical</t>
  </si>
  <si>
    <t>Security guard, CCTV, door loacks</t>
  </si>
  <si>
    <t>Top to bottom</t>
  </si>
  <si>
    <t>Importance &amp; benefit of risk management</t>
  </si>
  <si>
    <t> Create environment that fosters internal controls</t>
  </si>
  <si>
    <t>A</t>
  </si>
  <si>
    <t>Authorisation and approval</t>
  </si>
  <si>
    <t>All payments should be approved</t>
  </si>
  <si>
    <t>Bottom to up</t>
  </si>
  <si>
    <t>Risk to management</t>
  </si>
  <si>
    <t> Expect Ethical Behavior</t>
  </si>
  <si>
    <t>JMC</t>
  </si>
  <si>
    <t>01. Impact</t>
  </si>
  <si>
    <t>01 High</t>
  </si>
  <si>
    <t>M</t>
  </si>
  <si>
    <t>Management</t>
  </si>
  <si>
    <t xml:space="preserve">Managers provide control through analysis and review of performance.
</t>
  </si>
  <si>
    <t>Across the functions</t>
  </si>
  <si>
    <t>Between department</t>
  </si>
  <si>
    <t> Hire qualified staff</t>
  </si>
  <si>
    <t>Risk #</t>
  </si>
  <si>
    <t xml:space="preserve">Risk register </t>
  </si>
  <si>
    <t>02. Sensitivity</t>
  </si>
  <si>
    <t>02 Medium</t>
  </si>
  <si>
    <t>Supervision</t>
  </si>
  <si>
    <t xml:space="preserve">Supervision of day-to-day activities by employees in a work group
</t>
  </si>
  <si>
    <t>External communication</t>
  </si>
  <si>
    <t>suppliers/customers/government</t>
  </si>
  <si>
    <t> Get to know your staff</t>
  </si>
  <si>
    <t>Covid 19</t>
  </si>
  <si>
    <t>- Probability</t>
  </si>
  <si>
    <t>03 low</t>
  </si>
  <si>
    <t>O</t>
  </si>
  <si>
    <t>Organisation</t>
  </si>
  <si>
    <t>Controls are provided by organisation structures, such as lines of reporting</t>
  </si>
  <si>
    <t> Clear assignment of responsibility/Job Description</t>
  </si>
  <si>
    <t>Change in sylubus</t>
  </si>
  <si>
    <t xml:space="preserve"> - Liklihood</t>
  </si>
  <si>
    <t>Arithmetical and accounting</t>
  </si>
  <si>
    <t>Ex:-Reconciliations and trial balances</t>
  </si>
  <si>
    <t> Supervision</t>
  </si>
  <si>
    <t>Qulity of lectures</t>
  </si>
  <si>
    <t>Personnel</t>
  </si>
  <si>
    <t>Attention should be given to selection, training and qualifications of personnel</t>
  </si>
  <si>
    <t> Clear Communication</t>
  </si>
  <si>
    <t>Competion</t>
  </si>
  <si>
    <t>Government policies</t>
  </si>
  <si>
    <t>Rist Grid/Metrix</t>
  </si>
  <si>
    <t>Access to online classes</t>
  </si>
  <si>
    <t>L</t>
  </si>
  <si>
    <t>H</t>
  </si>
  <si>
    <t>Low number of students</t>
  </si>
  <si>
    <t>1,3,4,5</t>
  </si>
  <si>
    <t>Tsunami</t>
  </si>
  <si>
    <t>10,16</t>
  </si>
  <si>
    <t>Impact</t>
  </si>
  <si>
    <t>12,15,8</t>
  </si>
  <si>
    <t>5,7</t>
  </si>
  <si>
    <t>Sensitivity</t>
  </si>
  <si>
    <r>
      <t xml:space="preserve">Control -based on </t>
    </r>
    <r>
      <rPr>
        <u/>
        <sz val="11"/>
        <color rgb="FF00B050"/>
        <rFont val="Calibri"/>
        <family val="2"/>
        <scheme val="minor"/>
      </rPr>
      <t>objectives</t>
    </r>
  </si>
  <si>
    <r>
      <t xml:space="preserve">Control -based on </t>
    </r>
    <r>
      <rPr>
        <u/>
        <sz val="11"/>
        <color rgb="FF00B050"/>
        <rFont val="Calibri"/>
        <family val="2"/>
        <scheme val="minor"/>
      </rPr>
      <t>purpose</t>
    </r>
  </si>
  <si>
    <t>Preventive controls</t>
  </si>
  <si>
    <t>Detective controls</t>
  </si>
  <si>
    <t>Corrective controls</t>
  </si>
  <si>
    <t>Designed to prevent operational errors</t>
  </si>
  <si>
    <t>designed to detect errors once they have</t>
  </si>
  <si>
    <r>
      <t xml:space="preserve">designed to </t>
    </r>
    <r>
      <rPr>
        <u/>
        <sz val="11"/>
        <color theme="1"/>
        <rFont val="Calibri"/>
        <family val="2"/>
        <scheme val="minor"/>
      </rPr>
      <t>minimise or negate</t>
    </r>
    <r>
      <rPr>
        <sz val="11"/>
        <color theme="1"/>
        <rFont val="Calibri"/>
        <family val="2"/>
        <scheme val="minor"/>
      </rPr>
      <t xml:space="preserve"> the effect</t>
    </r>
  </si>
  <si>
    <t>from happening in the first place</t>
  </si>
  <si>
    <t>happened.</t>
  </si>
  <si>
    <t>of errors or risk events</t>
  </si>
  <si>
    <t>- PW</t>
  </si>
  <si>
    <t>- Bank rec</t>
  </si>
  <si>
    <t>- back ups</t>
  </si>
  <si>
    <t>- GRN/3WM</t>
  </si>
  <si>
    <t>- Varinace analysis</t>
  </si>
  <si>
    <t>- Insurance</t>
  </si>
  <si>
    <t>- Budget Vs Actual</t>
  </si>
  <si>
    <t>Limitation of Internal controls</t>
  </si>
  <si>
    <t>Lack of communication.</t>
  </si>
  <si>
    <t>People mistakes.</t>
  </si>
  <si>
    <t>Management override of controls.</t>
  </si>
  <si>
    <t>Inaccurate information.</t>
  </si>
  <si>
    <t>Collusion.</t>
  </si>
  <si>
    <t>Complexity.</t>
  </si>
  <si>
    <t>Unresponsive to changing circumstances.</t>
  </si>
  <si>
    <t>SLAUS240 - Fraud Risk</t>
  </si>
  <si>
    <t>Intenational act</t>
  </si>
  <si>
    <t>If not, it is error</t>
  </si>
  <si>
    <t>Gain unjust or illegal benefit</t>
  </si>
  <si>
    <t>Debtor - A</t>
  </si>
  <si>
    <t>Cash</t>
  </si>
  <si>
    <t>Team discussion</t>
  </si>
  <si>
    <t>Risk assessment procedures</t>
  </si>
  <si>
    <t>Use professional scepticism</t>
  </si>
  <si>
    <t>B/F</t>
  </si>
  <si>
    <t>1Mn</t>
  </si>
  <si>
    <t>Bad debt</t>
  </si>
  <si>
    <t>Recover of bad</t>
  </si>
  <si>
    <t>Inquiry</t>
  </si>
  <si>
    <t xml:space="preserve">Eg:- </t>
  </si>
  <si>
    <t>Inspection</t>
  </si>
  <si>
    <t>Fraudulent financial reporting</t>
  </si>
  <si>
    <t>Manipulation of financial records</t>
  </si>
  <si>
    <t>Observation</t>
  </si>
  <si>
    <t>Due to management override of controls</t>
  </si>
  <si>
    <t>Omitting transaction or accounting balances</t>
  </si>
  <si>
    <t>Analytical procedure</t>
  </si>
  <si>
    <t>Alteration of accounting records</t>
  </si>
  <si>
    <t>Resulted fraud risk</t>
  </si>
  <si>
    <t>Type of frauds</t>
  </si>
  <si>
    <t>Misrepresentation</t>
  </si>
  <si>
    <t>Misapplication</t>
  </si>
  <si>
    <t>Non compliance with accounting applications</t>
  </si>
  <si>
    <t>Misappropriation of assets</t>
  </si>
  <si>
    <t>Bad debt - P/L</t>
  </si>
  <si>
    <t>Other income</t>
  </si>
  <si>
    <t>Auditors requirement</t>
  </si>
  <si>
    <t>Stealing company assets</t>
  </si>
  <si>
    <t>Debtor</t>
  </si>
  <si>
    <t>Company assets use for personal benefits</t>
  </si>
  <si>
    <t xml:space="preserve">Embezzling receipts </t>
  </si>
  <si>
    <t>Causing an entity to pay for goods and services not received</t>
  </si>
  <si>
    <t>Kick backs</t>
  </si>
  <si>
    <t>Responsibilities</t>
  </si>
  <si>
    <t xml:space="preserve">Management </t>
  </si>
  <si>
    <t>Auditors</t>
  </si>
  <si>
    <t>Prevent/Detect fraud</t>
  </si>
  <si>
    <t>Auditors are not responsible to prevent/detect frauds</t>
  </si>
  <si>
    <t>Create culture of honesty</t>
  </si>
  <si>
    <t>Perform effective audit procedure to collect SAAE regarding frauds</t>
  </si>
  <si>
    <t>Establish whistle blower policy</t>
  </si>
  <si>
    <t>Maintain professional skepticism throughout the audit</t>
  </si>
  <si>
    <t>Implement ICs</t>
  </si>
  <si>
    <t>Background check in recruiting employees</t>
  </si>
  <si>
    <t>Audit committee oversight on fraud</t>
  </si>
  <si>
    <t>Fraud Risk factors</t>
  </si>
  <si>
    <t xml:space="preserve">Opportunity </t>
  </si>
  <si>
    <t>Incentive pressure</t>
  </si>
  <si>
    <t>Attitude</t>
  </si>
  <si>
    <r>
      <t xml:space="preserve">The risk of </t>
    </r>
    <r>
      <rPr>
        <sz val="11"/>
        <color rgb="FFFF0000"/>
        <rFont val="Calibri"/>
        <family val="2"/>
        <scheme val="minor"/>
      </rPr>
      <t>not detecting</t>
    </r>
    <r>
      <rPr>
        <sz val="11"/>
        <color theme="1"/>
        <rFont val="Calibri"/>
        <family val="2"/>
        <scheme val="minor"/>
      </rPr>
      <t xml:space="preserve"> a material misstatement from fraud is higher than from error because of the following reasons:</t>
    </r>
  </si>
  <si>
    <t>Fraud may be perpetrated by individuals in collusion.</t>
  </si>
  <si>
    <t>Management manipulate accounting records or override control procedures.</t>
  </si>
  <si>
    <t>Fraud may involve sophisticated schemes designed to conceal it.</t>
  </si>
  <si>
    <t>Written representations - Includes</t>
  </si>
  <si>
    <t>They acknowledge their responsibility for the design, implementation andmaintenance of internal control to prevent and detect fraud.</t>
  </si>
  <si>
    <t>They have disclosed to the auditor management's assessment of the risk of fraud in the financial statements.</t>
  </si>
  <si>
    <t>They have disclosed to the auditor their knowledge of fraud/suspected fraud involving management, employees with significant roles in internal control,</t>
  </si>
  <si>
    <t>Disclosed to the auditor their knowledge of any allegations of
fraud/suspected fraud communicated by employees, former employees,
analysts, regulators or others.</t>
  </si>
  <si>
    <t>SLAuS 210 - Agreeing the Terms of Audit Engagements</t>
  </si>
  <si>
    <t>3xIvlq2KdFYt</t>
  </si>
  <si>
    <r>
      <t xml:space="preserve">Terms of engagement shall be agreed with management &amp; recorded in </t>
    </r>
    <r>
      <rPr>
        <b/>
        <sz val="11"/>
        <color rgb="FF00B050"/>
        <rFont val="Calibri"/>
        <family val="2"/>
        <scheme val="minor"/>
      </rPr>
      <t>engagement letter.</t>
    </r>
    <r>
      <rPr>
        <sz val="11"/>
        <color theme="1"/>
        <rFont val="Calibri"/>
        <family val="2"/>
        <scheme val="minor"/>
      </rPr>
      <t xml:space="preserve"> This will prepare by Auditor</t>
    </r>
  </si>
  <si>
    <t xml:space="preserve">Satisfy with pre conditions </t>
  </si>
  <si>
    <t>Engagement letter</t>
  </si>
  <si>
    <t>Recurring audits</t>
  </si>
  <si>
    <t>Use by management of an acceptable financial reporting framework in the</t>
  </si>
  <si>
    <r>
      <t xml:space="preserve">Written </t>
    </r>
    <r>
      <rPr>
        <sz val="11"/>
        <color rgb="FF00B050"/>
        <rFont val="Calibri"/>
        <family val="2"/>
        <scheme val="minor"/>
      </rPr>
      <t>terms of engagement</t>
    </r>
    <r>
      <rPr>
        <sz val="11"/>
        <color theme="1"/>
        <rFont val="Calibri"/>
        <family val="2"/>
        <scheme val="minor"/>
      </rPr>
      <t xml:space="preserve"> in the form of letter</t>
    </r>
  </si>
  <si>
    <r>
      <t xml:space="preserve">Auditor decides whether to </t>
    </r>
    <r>
      <rPr>
        <sz val="11"/>
        <color rgb="FFFF0000"/>
        <rFont val="Calibri"/>
        <family val="2"/>
        <scheme val="minor"/>
      </rPr>
      <t>revised</t>
    </r>
    <r>
      <rPr>
        <sz val="11"/>
        <color theme="1"/>
        <rFont val="Calibri"/>
        <family val="2"/>
        <scheme val="minor"/>
      </rPr>
      <t xml:space="preserve"> terms of engagement</t>
    </r>
  </si>
  <si>
    <t>preparation of the financial statements</t>
  </si>
  <si>
    <t>based on following</t>
  </si>
  <si>
    <t>This is to avoid misunderstanding</t>
  </si>
  <si>
    <r>
      <t xml:space="preserve">If not satisfy Auditor </t>
    </r>
    <r>
      <rPr>
        <sz val="11"/>
        <color rgb="FFFF0000"/>
        <rFont val="Calibri"/>
        <family val="2"/>
        <scheme val="minor"/>
      </rPr>
      <t>will not accept or continue</t>
    </r>
    <r>
      <rPr>
        <sz val="11"/>
        <color theme="1"/>
        <rFont val="Calibri"/>
        <family val="2"/>
        <scheme val="minor"/>
      </rPr>
      <t xml:space="preserve"> the engagement</t>
    </r>
  </si>
  <si>
    <t>-</t>
  </si>
  <si>
    <t>Any indication that the entity misunderstands the objective and scope</t>
  </si>
  <si>
    <t>Content</t>
  </si>
  <si>
    <t>Any revised or special terms of the audit engagement</t>
  </si>
  <si>
    <t>How auditor evaluate pre condition</t>
  </si>
  <si>
    <t>Objective &amp; scope</t>
  </si>
  <si>
    <t>A recent change of senior management</t>
  </si>
  <si>
    <t>Determine whether the financial reporting framework is acceptable</t>
  </si>
  <si>
    <t>Auditor's responsibility</t>
  </si>
  <si>
    <t>A significant change in ownership</t>
  </si>
  <si>
    <r>
      <t xml:space="preserve">Acknowledges and understand </t>
    </r>
    <r>
      <rPr>
        <sz val="11"/>
        <color rgb="FF00B050"/>
        <rFont val="Calibri"/>
        <family val="2"/>
        <scheme val="minor"/>
      </rPr>
      <t>management's responsibilities</t>
    </r>
    <r>
      <rPr>
        <sz val="11"/>
        <color theme="1"/>
        <rFont val="Calibri"/>
        <family val="2"/>
        <scheme val="minor"/>
      </rPr>
      <t xml:space="preserve"> for following</t>
    </r>
  </si>
  <si>
    <t>Management's responsibility</t>
  </si>
  <si>
    <t>A significant change in nature or size of the entity's business</t>
  </si>
  <si>
    <t>Preparing the financial statements</t>
  </si>
  <si>
    <t>Identify applicable FRF</t>
  </si>
  <si>
    <t>A change in legal or regulatory requirements</t>
  </si>
  <si>
    <t>Internal control</t>
  </si>
  <si>
    <t>A change in the financial reporting framework</t>
  </si>
  <si>
    <t>SLFRS9</t>
  </si>
  <si>
    <t>SLFRS15</t>
  </si>
  <si>
    <t>SLFRS16</t>
  </si>
  <si>
    <t>Providing the auditor with access to all information</t>
  </si>
  <si>
    <t>Additional matters</t>
  </si>
  <si>
    <t>Elaboration of scope of audit</t>
  </si>
  <si>
    <t>Acceptance of a change in terms</t>
  </si>
  <si>
    <t>Any other communication</t>
  </si>
  <si>
    <t>shall not agree to a change in the terms of the audit engagement</t>
  </si>
  <si>
    <t>Unavoidable risk that some material misstatements</t>
  </si>
  <si>
    <r>
      <t xml:space="preserve">where there is no </t>
    </r>
    <r>
      <rPr>
        <sz val="11"/>
        <color rgb="FFFF0000"/>
        <rFont val="Calibri"/>
        <family val="2"/>
        <scheme val="minor"/>
      </rPr>
      <t>reasonable justification</t>
    </r>
  </si>
  <si>
    <t>may not be detected even audit was properly planned</t>
  </si>
  <si>
    <t>Arrangements regarding planning and performance</t>
  </si>
  <si>
    <t>No evidence for receivable (Debtors)</t>
  </si>
  <si>
    <t>Expectation that management will provide written representations - SLAuS 580</t>
  </si>
  <si>
    <t>will provide access to all information</t>
  </si>
  <si>
    <t>Modified Opinion - Scope limitation</t>
  </si>
  <si>
    <t>Agreement of management to provide draft financial statements</t>
  </si>
  <si>
    <t>- Qualified Opinion</t>
  </si>
  <si>
    <t>Fees and billing arrangements</t>
  </si>
  <si>
    <t xml:space="preserve"> - Disclaimer opinion</t>
  </si>
  <si>
    <t>No SAAE</t>
  </si>
  <si>
    <t>We do not provide assurance</t>
  </si>
  <si>
    <t>Ann (Auditor)</t>
  </si>
  <si>
    <t>Jeniffer (Client)</t>
  </si>
  <si>
    <t>Request for management to acknowledge receipt of the letter</t>
  </si>
  <si>
    <t>Involvement of other auditors and experts - SLAuS 620</t>
  </si>
  <si>
    <t>Audit of Ramsi Jems</t>
  </si>
  <si>
    <r>
      <t xml:space="preserve">Change the </t>
    </r>
    <r>
      <rPr>
        <sz val="11"/>
        <color rgb="FFFF0000"/>
        <rFont val="Calibri"/>
        <family val="2"/>
        <scheme val="minor"/>
      </rPr>
      <t>audit</t>
    </r>
    <r>
      <rPr>
        <sz val="11"/>
        <color theme="1"/>
        <rFont val="Calibri"/>
        <family val="2"/>
        <scheme val="minor"/>
      </rPr>
      <t xml:space="preserve"> engagement to </t>
    </r>
    <r>
      <rPr>
        <sz val="11"/>
        <color rgb="FFFF0000"/>
        <rFont val="Calibri"/>
        <family val="2"/>
        <scheme val="minor"/>
      </rPr>
      <t>review</t>
    </r>
    <r>
      <rPr>
        <sz val="11"/>
        <color theme="1"/>
        <rFont val="Calibri"/>
        <family val="2"/>
        <scheme val="minor"/>
      </rPr>
      <t xml:space="preserve"> from audit to avoid modification</t>
    </r>
  </si>
  <si>
    <t>Should access to Abdul</t>
  </si>
  <si>
    <t>Involvement of internal auditors and other staff</t>
  </si>
  <si>
    <t>there auditor provides lower assurance</t>
  </si>
  <si>
    <t>Limited assurance</t>
  </si>
  <si>
    <t>Abdul (sub)</t>
  </si>
  <si>
    <t>Arrangements to be made with predecessor auditor</t>
  </si>
  <si>
    <t>Any restriction of auditor's liability</t>
  </si>
  <si>
    <t>reasonable justification for doing so</t>
  </si>
  <si>
    <t>Any obligations to provide audit working papers to other parties</t>
  </si>
  <si>
    <t>If reasonable</t>
  </si>
  <si>
    <t>if auditor and management shall agree on and</t>
  </si>
  <si>
    <r>
      <t xml:space="preserve">record the </t>
    </r>
    <r>
      <rPr>
        <sz val="11"/>
        <color rgb="FFFF0000"/>
        <rFont val="Calibri"/>
        <family val="2"/>
        <scheme val="minor"/>
      </rPr>
      <t>new terms in an engagement letter</t>
    </r>
  </si>
  <si>
    <t>Internal Auditor</t>
  </si>
  <si>
    <t>External Auditor</t>
  </si>
  <si>
    <t>if the auditor cannot agree to a change of terms</t>
  </si>
  <si>
    <r>
      <t xml:space="preserve">auditor shall </t>
    </r>
    <r>
      <rPr>
        <sz val="11"/>
        <color rgb="FFFF0000"/>
        <rFont val="Calibri"/>
        <family val="2"/>
        <scheme val="minor"/>
      </rPr>
      <t>withdraw</t>
    </r>
    <r>
      <rPr>
        <sz val="11"/>
        <color theme="1"/>
        <rFont val="Calibri"/>
        <family val="2"/>
        <scheme val="minor"/>
      </rPr>
      <t xml:space="preserve"> from the engagement</t>
    </r>
  </si>
  <si>
    <t>Employee of the company</t>
  </si>
  <si>
    <t xml:space="preserve">Out side - independent </t>
  </si>
  <si>
    <t>Audit business processes</t>
  </si>
  <si>
    <t>Audit financial statement</t>
  </si>
  <si>
    <t>Report weaknesses &amp; recommendations</t>
  </si>
  <si>
    <t>Give opinion</t>
  </si>
  <si>
    <r>
      <rPr>
        <sz val="11"/>
        <color rgb="FFFF0000"/>
        <rFont val="Calibri"/>
        <family val="2"/>
        <scheme val="minor"/>
      </rPr>
      <t>SLAuS 260 - COMMUNICATION</t>
    </r>
    <r>
      <rPr>
        <sz val="11"/>
        <color theme="1"/>
        <rFont val="Calibri"/>
        <family val="2"/>
        <scheme val="minor"/>
      </rPr>
      <t xml:space="preserve"> WITH THOSE CHARGED WITH GOVERNANCE (TCWG)</t>
    </r>
  </si>
  <si>
    <t>1. Definitions</t>
  </si>
  <si>
    <t>2. Role of communication</t>
  </si>
  <si>
    <t>3. Objectives</t>
  </si>
  <si>
    <t>4. Requirements</t>
  </si>
  <si>
    <r>
      <t>Those charged with governance – The person(s) or organization who is responsible for</t>
    </r>
    <r>
      <rPr>
        <sz val="11"/>
        <color rgb="FFFF0000"/>
        <rFont val="Calibri"/>
        <family val="2"/>
        <scheme val="minor"/>
      </rPr>
      <t xml:space="preserve"> overseeing the financial reporting process</t>
    </r>
  </si>
  <si>
    <t>Two way communication</t>
  </si>
  <si>
    <t>Communicate responsibilities of the auditor,planned scope and timing of the audit;</t>
  </si>
  <si>
    <t>Identify TCWG</t>
  </si>
  <si>
    <r>
      <t xml:space="preserve">Develop constructive working relationship while maintaining the auditor’s </t>
    </r>
    <r>
      <rPr>
        <sz val="11"/>
        <color rgb="FFFF0000"/>
        <rFont val="Calibri"/>
        <family val="2"/>
        <scheme val="minor"/>
      </rPr>
      <t>independence and objectivity</t>
    </r>
  </si>
  <si>
    <t>PLC-  Audit committee</t>
  </si>
  <si>
    <t>Matters to Be Communicated</t>
  </si>
  <si>
    <t>Public listed company - Audit committee</t>
  </si>
  <si>
    <t>Obtain information relevant to audit from TCWG</t>
  </si>
  <si>
    <t>i</t>
  </si>
  <si>
    <t>The Auditor’s Responsibilities in Relation to the Financial Statement Audit</t>
  </si>
  <si>
    <r>
      <t xml:space="preserve">The auditor in obtaining from TCWG </t>
    </r>
    <r>
      <rPr>
        <sz val="11"/>
        <color rgb="FFFF0000"/>
        <rFont val="Calibri"/>
        <family val="2"/>
        <scheme val="minor"/>
      </rPr>
      <t>information relevant to the audit</t>
    </r>
    <r>
      <rPr>
        <sz val="11"/>
        <color theme="1"/>
        <rFont val="Calibri"/>
        <family val="2"/>
        <scheme val="minor"/>
      </rPr>
      <t xml:space="preserve"> (Ex: sources of audit evidence)</t>
    </r>
  </si>
  <si>
    <r>
      <t xml:space="preserve">To provide TCWG with timely </t>
    </r>
    <r>
      <rPr>
        <sz val="11"/>
        <color rgb="FFFF0000"/>
        <rFont val="Calibri"/>
        <family val="2"/>
        <scheme val="minor"/>
      </rPr>
      <t>observations</t>
    </r>
    <r>
      <rPr>
        <sz val="11"/>
        <color theme="1"/>
        <rFont val="Calibri"/>
        <family val="2"/>
        <scheme val="minor"/>
      </rPr>
      <t xml:space="preserve"> arising from the audit (ex: - Audit findings communicate on time)</t>
    </r>
  </si>
  <si>
    <t>Perform audit procedures to provide reasonable assurance</t>
  </si>
  <si>
    <t>ii</t>
  </si>
  <si>
    <t>Planned Scope and Timing of the Audit (SLAuS 300)</t>
  </si>
  <si>
    <t>To promote effective two-way communication between the auditor and TCWG.</t>
  </si>
  <si>
    <t>iii</t>
  </si>
  <si>
    <t>Significant Findings from the Audit</t>
  </si>
  <si>
    <t>Those charged with governance in fulfilling their responsibility to oversee the financial reporting process</t>
  </si>
  <si>
    <t xml:space="preserve">- </t>
  </si>
  <si>
    <t>Significant accounting policies (Dep policy, Inventory valuation)</t>
  </si>
  <si>
    <t>Accounting estimate (Dep, Provisions)</t>
  </si>
  <si>
    <t>Financial statement disclosures</t>
  </si>
  <si>
    <t>Significant difficulties (Delays in receiving information/ Restrictions impose my Mgt)</t>
  </si>
  <si>
    <t>5. Auditor Independence</t>
  </si>
  <si>
    <t>6. The Communication Process</t>
  </si>
  <si>
    <r>
      <t xml:space="preserve">In the case of listed entities, the auditor </t>
    </r>
    <r>
      <rPr>
        <u/>
        <sz val="11"/>
        <color theme="1"/>
        <rFont val="Calibri"/>
        <family val="2"/>
        <scheme val="minor"/>
      </rPr>
      <t>shall communicate</t>
    </r>
  </si>
  <si>
    <t>Form - writing with TCWG</t>
  </si>
  <si>
    <t>Compliance with ethical requirements regarding independence;</t>
  </si>
  <si>
    <t>Timing - Planning matters/ Difficulties</t>
  </si>
  <si>
    <r>
      <rPr>
        <sz val="11"/>
        <color rgb="FFFF0000"/>
        <rFont val="Calibri"/>
        <family val="2"/>
        <scheme val="minor"/>
      </rPr>
      <t>Total fees</t>
    </r>
    <r>
      <rPr>
        <sz val="11"/>
        <color theme="1"/>
        <rFont val="Calibri"/>
        <family val="2"/>
        <scheme val="minor"/>
      </rPr>
      <t xml:space="preserve"> charged during the period covered by the financial statements for audit and nonaudit services (Breakdown)</t>
    </r>
  </si>
  <si>
    <t>Adequacy of the Communication Process - Two way communication</t>
  </si>
  <si>
    <t>The related safeguards that have been applied to eliminate identified threats to independence</t>
  </si>
  <si>
    <t>3mn</t>
  </si>
  <si>
    <t>1Mn - audit</t>
  </si>
  <si>
    <t>1.5 Mn - Tax consultancy &amp; legal consultancy</t>
  </si>
  <si>
    <t xml:space="preserve">0.5 Mn - Other services </t>
  </si>
  <si>
    <r>
      <t xml:space="preserve">SLAuS 265-COMMUNICATING </t>
    </r>
    <r>
      <rPr>
        <sz val="11"/>
        <color rgb="FFFF0000"/>
        <rFont val="Calibri"/>
        <family val="2"/>
        <scheme val="minor"/>
      </rPr>
      <t>DEFICIENCIES IN INTERNAL CONTROL</t>
    </r>
    <r>
      <rPr>
        <sz val="11"/>
        <color theme="1"/>
        <rFont val="Calibri"/>
        <family val="2"/>
        <scheme val="minor"/>
      </rPr>
      <t xml:space="preserve"> TO TCWG AND MANAGEMENT</t>
    </r>
  </si>
  <si>
    <t>1. Objective</t>
  </si>
  <si>
    <r>
      <t xml:space="preserve">Communicate appropriately to TCWG and management </t>
    </r>
    <r>
      <rPr>
        <sz val="11"/>
        <color rgb="FFFF0000"/>
        <rFont val="Calibri"/>
        <family val="2"/>
        <scheme val="minor"/>
      </rPr>
      <t>deficiencies in internal control</t>
    </r>
    <r>
      <rPr>
        <sz val="11"/>
        <color theme="1"/>
        <rFont val="Calibri"/>
        <family val="2"/>
        <scheme val="minor"/>
      </rPr>
      <t xml:space="preserve"> that the auditor has identified during the audit</t>
    </r>
  </si>
  <si>
    <r>
      <t xml:space="preserve">What is </t>
    </r>
    <r>
      <rPr>
        <sz val="11"/>
        <color rgb="FFFF0000"/>
        <rFont val="Calibri"/>
        <family val="2"/>
        <scheme val="minor"/>
      </rPr>
      <t xml:space="preserve">Deficiency </t>
    </r>
    <r>
      <rPr>
        <sz val="11"/>
        <color theme="1"/>
        <rFont val="Calibri"/>
        <family val="2"/>
        <scheme val="minor"/>
      </rPr>
      <t>in internal control</t>
    </r>
  </si>
  <si>
    <t>3. Requirements</t>
  </si>
  <si>
    <r>
      <t xml:space="preserve">A control is </t>
    </r>
    <r>
      <rPr>
        <u/>
        <sz val="11"/>
        <color rgb="FFFF0000"/>
        <rFont val="Calibri"/>
        <family val="2"/>
        <scheme val="minor"/>
      </rPr>
      <t>unable to prevent, or detect and correct, misstatements on a timely basis</t>
    </r>
  </si>
  <si>
    <t>Determine whether,the auditor has identified one or more deficiencies in internal control</t>
  </si>
  <si>
    <r>
      <t xml:space="preserve">Determine, whether, individually or in combination, they constitute </t>
    </r>
    <r>
      <rPr>
        <u/>
        <sz val="11"/>
        <color theme="1"/>
        <rFont val="Calibri"/>
        <family val="2"/>
        <scheme val="minor"/>
      </rPr>
      <t>significant deficiencies</t>
    </r>
  </si>
  <si>
    <t xml:space="preserve">Ex: </t>
  </si>
  <si>
    <t>- Lack od Segregation of duties</t>
  </si>
  <si>
    <t>iiI</t>
  </si>
  <si>
    <r>
      <t xml:space="preserve">Communicate in writing </t>
    </r>
    <r>
      <rPr>
        <sz val="11"/>
        <color rgb="FFFF0000"/>
        <rFont val="Calibri"/>
        <family val="2"/>
        <scheme val="minor"/>
      </rPr>
      <t>significant deficiencies</t>
    </r>
    <r>
      <rPr>
        <sz val="11"/>
        <color theme="1"/>
        <rFont val="Calibri"/>
        <family val="2"/>
        <scheme val="minor"/>
      </rPr>
      <t xml:space="preserve"> in internal control identified during the audit to TCWG</t>
    </r>
  </si>
  <si>
    <t xml:space="preserve"> - No physical inventory verification</t>
  </si>
  <si>
    <t>What is Significant deficiency</t>
  </si>
  <si>
    <t>- Banks reconciliations are not approved</t>
  </si>
  <si>
    <r>
      <t xml:space="preserve">A deficiency or combination of deficiencies in internal control that, in the auditor’s professional judgment, is of </t>
    </r>
    <r>
      <rPr>
        <sz val="11"/>
        <color rgb="FFFF0000"/>
        <rFont val="Calibri"/>
        <family val="2"/>
        <scheme val="minor"/>
      </rPr>
      <t>sufficient importance to merit the attention of TCEG</t>
    </r>
  </si>
  <si>
    <t>Indicators of significant deficiencies</t>
  </si>
  <si>
    <t>Identification of management fraud</t>
  </si>
  <si>
    <t>4. The Communication Process</t>
  </si>
  <si>
    <r>
      <t xml:space="preserve">Management’s </t>
    </r>
    <r>
      <rPr>
        <sz val="11"/>
        <color rgb="FFFF0000"/>
        <rFont val="Calibri"/>
        <family val="2"/>
        <scheme val="minor"/>
      </rPr>
      <t>failure to implement appropriate remedial action</t>
    </r>
    <r>
      <rPr>
        <sz val="11"/>
        <color theme="1"/>
        <rFont val="Calibri"/>
        <family val="2"/>
        <scheme val="minor"/>
      </rPr>
      <t xml:space="preserve"> on significant deficiencies </t>
    </r>
    <r>
      <rPr>
        <sz val="11"/>
        <color rgb="FFFF0000"/>
        <rFont val="Calibri"/>
        <family val="2"/>
        <scheme val="minor"/>
      </rPr>
      <t>previously communicated</t>
    </r>
  </si>
  <si>
    <t>Absence of a risk assessment process</t>
  </si>
  <si>
    <t>iv</t>
  </si>
  <si>
    <t>Ineffective entity risk assessment process</t>
  </si>
  <si>
    <t>v</t>
  </si>
  <si>
    <t>Inability to oversee the preparation of the financial statements</t>
  </si>
  <si>
    <t>SLAuS 550 - Related Parties</t>
  </si>
  <si>
    <t>LKAS 24</t>
  </si>
  <si>
    <t xml:space="preserve">To be discussed </t>
  </si>
  <si>
    <r>
      <t xml:space="preserve">Definition - </t>
    </r>
    <r>
      <rPr>
        <sz val="11"/>
        <color rgb="FFFF0000"/>
        <rFont val="Calibri"/>
        <family val="2"/>
        <scheme val="minor"/>
      </rPr>
      <t>RP</t>
    </r>
  </si>
  <si>
    <t>Audit procedures</t>
  </si>
  <si>
    <t>Impact on Audit report</t>
  </si>
  <si>
    <t>As difine in FRF</t>
  </si>
  <si>
    <t>Perform AP to obtain SAAE regarding,</t>
  </si>
  <si>
    <r>
      <t xml:space="preserve">Existance or </t>
    </r>
    <r>
      <rPr>
        <sz val="11"/>
        <color rgb="FFFF0000"/>
        <rFont val="Calibri"/>
        <family val="2"/>
        <scheme val="minor"/>
      </rPr>
      <t>RP</t>
    </r>
  </si>
  <si>
    <r>
      <t xml:space="preserve">Person or other entity </t>
    </r>
    <r>
      <rPr>
        <sz val="11"/>
        <color rgb="FFFF0000"/>
        <rFont val="Calibri"/>
        <family val="2"/>
        <scheme val="minor"/>
      </rPr>
      <t>control/giving significant influence/jointly control</t>
    </r>
    <r>
      <rPr>
        <sz val="11"/>
        <color theme="1"/>
        <rFont val="Calibri"/>
        <family val="2"/>
        <scheme val="minor"/>
      </rPr>
      <t xml:space="preserve"> over reporting entity</t>
    </r>
  </si>
  <si>
    <r>
      <t xml:space="preserve">- Identification of </t>
    </r>
    <r>
      <rPr>
        <sz val="11"/>
        <color rgb="FFFF0000"/>
        <rFont val="Calibri"/>
        <family val="2"/>
        <scheme val="minor"/>
      </rPr>
      <t>RP</t>
    </r>
  </si>
  <si>
    <t>FD's wife</t>
  </si>
  <si>
    <t>Review last year audit file</t>
  </si>
  <si>
    <t>Unable to Obtain SAAE</t>
  </si>
  <si>
    <t>Conclude disclosers &amp; not adequate</t>
  </si>
  <si>
    <r>
      <t xml:space="preserve">- Disclosure of </t>
    </r>
    <r>
      <rPr>
        <sz val="11"/>
        <color rgb="FFFF0000"/>
        <rFont val="Calibri"/>
        <family val="2"/>
        <scheme val="minor"/>
      </rPr>
      <t>RP</t>
    </r>
    <r>
      <rPr>
        <sz val="11"/>
        <color theme="1"/>
        <rFont val="Calibri"/>
        <family val="2"/>
        <scheme val="minor"/>
      </rPr>
      <t xml:space="preserve"> by Mgt</t>
    </r>
  </si>
  <si>
    <t>Yes</t>
  </si>
  <si>
    <t>Review board meeting minutes</t>
  </si>
  <si>
    <t>PR &amp; RPT</t>
  </si>
  <si>
    <t>Control</t>
  </si>
  <si>
    <t>Parent subsidiary relationship</t>
  </si>
  <si>
    <r>
      <t xml:space="preserve">- Effect of </t>
    </r>
    <r>
      <rPr>
        <sz val="11"/>
        <color rgb="FFFF0000"/>
        <rFont val="Calibri"/>
        <family val="2"/>
        <scheme val="minor"/>
      </rPr>
      <t>RPT</t>
    </r>
    <r>
      <rPr>
        <sz val="11"/>
        <color theme="1"/>
        <rFont val="Calibri"/>
        <family val="2"/>
        <scheme val="minor"/>
      </rPr>
      <t xml:space="preserve"> That are material to FSs</t>
    </r>
  </si>
  <si>
    <t>Provide legal service</t>
  </si>
  <si>
    <t>Inquiry from management</t>
  </si>
  <si>
    <t>Significant influence</t>
  </si>
  <si>
    <t>Associate relationship</t>
  </si>
  <si>
    <t>Scope limitaion</t>
  </si>
  <si>
    <t>Non complinace with LKAS</t>
  </si>
  <si>
    <t>However</t>
  </si>
  <si>
    <t>B</t>
  </si>
  <si>
    <r>
      <t xml:space="preserve">Transactions with </t>
    </r>
    <r>
      <rPr>
        <sz val="11"/>
        <color rgb="FFFF0000"/>
        <rFont val="Calibri"/>
        <family val="2"/>
        <scheme val="minor"/>
      </rPr>
      <t>RP</t>
    </r>
  </si>
  <si>
    <t>Qualified or disclaimer</t>
  </si>
  <si>
    <t xml:space="preserve">Qualified Opinion or adverse </t>
  </si>
  <si>
    <t>jointly control</t>
  </si>
  <si>
    <t>SM related party</t>
  </si>
  <si>
    <r>
      <t xml:space="preserve">Auditors are not responsible to detect all </t>
    </r>
    <r>
      <rPr>
        <sz val="11"/>
        <color rgb="FFFF0000"/>
        <rFont val="Calibri"/>
        <family val="2"/>
        <scheme val="minor"/>
      </rPr>
      <t>PRT</t>
    </r>
  </si>
  <si>
    <t>Focus on - Business processes &amp; Ics</t>
  </si>
  <si>
    <t>AM related party</t>
  </si>
  <si>
    <t>Because of degree of uncertainty</t>
  </si>
  <si>
    <r>
      <t xml:space="preserve">SA </t>
    </r>
    <r>
      <rPr>
        <b/>
        <sz val="11"/>
        <color rgb="FFFF0000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related party</t>
    </r>
  </si>
  <si>
    <t>C</t>
  </si>
  <si>
    <r>
      <t xml:space="preserve">Examine identified </t>
    </r>
    <r>
      <rPr>
        <sz val="11"/>
        <color rgb="FFFF0000"/>
        <rFont val="Calibri"/>
        <family val="2"/>
        <scheme val="minor"/>
      </rPr>
      <t>RPT</t>
    </r>
  </si>
  <si>
    <t>Management responsibility</t>
  </si>
  <si>
    <t>Confirm amount &amp; terms</t>
  </si>
  <si>
    <t xml:space="preserve">- Identify &amp; disclose </t>
  </si>
  <si>
    <t>Confirm with banks &amp; agents</t>
  </si>
  <si>
    <t>Key management personal</t>
  </si>
  <si>
    <t>RP</t>
  </si>
  <si>
    <t>ABC Ltd audit client</t>
  </si>
  <si>
    <t>RPT</t>
  </si>
  <si>
    <t>D</t>
  </si>
  <si>
    <t>Obtain management representation letter</t>
  </si>
  <si>
    <r>
      <t>Director of ABC -</t>
    </r>
    <r>
      <rPr>
        <sz val="11"/>
        <color rgb="FF00B050"/>
        <rFont val="Calibri"/>
        <family val="2"/>
        <scheme val="minor"/>
      </rPr>
      <t xml:space="preserve"> RP</t>
    </r>
  </si>
  <si>
    <t xml:space="preserve"> - Implement ICs to ensure RPT are identified &amp; disclosed</t>
  </si>
  <si>
    <t>All RTP should approved by senior management</t>
  </si>
  <si>
    <t>Close family members</t>
  </si>
  <si>
    <t>Wife/Husband/children of directors</t>
  </si>
  <si>
    <t>Situations where auditor cannot be expected to detect all material related party transactions.</t>
  </si>
  <si>
    <t>When there is complex organization structure</t>
  </si>
  <si>
    <t>Not related party</t>
  </si>
  <si>
    <t>Transaction take place without a charge (without a cost)</t>
  </si>
  <si>
    <t>Suppliers</t>
  </si>
  <si>
    <t>eg: purchase From subsidiary without paying money</t>
  </si>
  <si>
    <t>Customers</t>
  </si>
  <si>
    <t xml:space="preserve">RPT are not self evidence to auditor </t>
  </si>
  <si>
    <t>Banks</t>
  </si>
  <si>
    <t>The entity could enter into transactions with a party that the auditor could not reasonably be expected to know is a related party</t>
  </si>
  <si>
    <t>Government</t>
  </si>
  <si>
    <t>S purchase RM from M</t>
  </si>
  <si>
    <t>Finance director of JMC</t>
  </si>
  <si>
    <t>Valuation consultancy provided by Finance director</t>
  </si>
  <si>
    <t>SLAuS 540 - Audit of Accounting estimates</t>
  </si>
  <si>
    <t>Accounting estimate</t>
  </si>
  <si>
    <t>FV Value estimate</t>
  </si>
  <si>
    <r>
      <t>An</t>
    </r>
    <r>
      <rPr>
        <sz val="11"/>
        <color rgb="FFFF0000"/>
        <rFont val="Calibri"/>
        <family val="2"/>
        <scheme val="minor"/>
      </rPr>
      <t xml:space="preserve"> approximate</t>
    </r>
    <r>
      <rPr>
        <sz val="11"/>
        <color theme="1"/>
        <rFont val="Calibri"/>
        <family val="2"/>
        <scheme val="minor"/>
      </rPr>
      <t xml:space="preserve"> of a monitory amount in the</t>
    </r>
    <r>
      <rPr>
        <sz val="11"/>
        <color rgb="FFFF0000"/>
        <rFont val="Calibri"/>
        <family val="2"/>
        <scheme val="minor"/>
      </rPr>
      <t xml:space="preserve"> absence of precise mean of measurement</t>
    </r>
    <r>
      <rPr>
        <sz val="11"/>
        <color theme="1"/>
        <rFont val="Calibri"/>
        <family val="2"/>
        <scheme val="minor"/>
      </rPr>
      <t xml:space="preserve"> </t>
    </r>
  </si>
  <si>
    <t>SLFRS13- FV measurement
PPE - FV
IP - FV</t>
  </si>
  <si>
    <t>Depreciation/Impairment/Provisions</t>
  </si>
  <si>
    <t>Population</t>
  </si>
  <si>
    <t>Estimate uncertainty</t>
  </si>
  <si>
    <t>-inherent lack of precision in its measurement</t>
  </si>
  <si>
    <t>If high - Significant risk</t>
  </si>
  <si>
    <t>Ex: Pending litigation</t>
  </si>
  <si>
    <t>Sample</t>
  </si>
  <si>
    <t>Management bias</t>
  </si>
  <si>
    <t>Misstatement</t>
  </si>
  <si>
    <t>Objective</t>
  </si>
  <si>
    <t>Audit Approach</t>
  </si>
  <si>
    <t>Error rate</t>
  </si>
  <si>
    <t>Obtain SAAE that,</t>
  </si>
  <si>
    <t>- Check subsequent events up to the date of audit report</t>
  </si>
  <si>
    <r>
      <t xml:space="preserve">- Accounting estimates are </t>
    </r>
    <r>
      <rPr>
        <sz val="11"/>
        <color rgb="FFFF0000"/>
        <rFont val="Calibri"/>
        <family val="2"/>
        <scheme val="minor"/>
      </rPr>
      <t>reasonable</t>
    </r>
  </si>
  <si>
    <t>-Check assumptions, data, methods mgt has used</t>
  </si>
  <si>
    <t>- Adequate disclosures are made</t>
  </si>
  <si>
    <t>- Develop a point or range to evaluate mgt estimate</t>
  </si>
  <si>
    <t>40mn - 43mn</t>
  </si>
  <si>
    <t xml:space="preserve"> - Check whether appropriate disclosures are made</t>
  </si>
  <si>
    <t xml:space="preserve"> - Mgt representation letter</t>
  </si>
  <si>
    <r>
      <t xml:space="preserve">Perform </t>
    </r>
    <r>
      <rPr>
        <sz val="11"/>
        <color rgb="FFC00000"/>
        <rFont val="Calibri"/>
        <family val="2"/>
        <scheme val="minor"/>
      </rPr>
      <t>RAP</t>
    </r>
    <r>
      <rPr>
        <sz val="11"/>
        <color theme="1"/>
        <rFont val="Calibri"/>
        <family val="2"/>
        <scheme val="minor"/>
      </rPr>
      <t xml:space="preserve"> understand</t>
    </r>
  </si>
  <si>
    <t>Inquires</t>
  </si>
  <si>
    <t>Significant risk</t>
  </si>
  <si>
    <t>Requirement of applicable financial reporting framework</t>
  </si>
  <si>
    <t>LKAS 16</t>
  </si>
  <si>
    <t>(a)</t>
  </si>
  <si>
    <r>
      <t xml:space="preserve">Perform </t>
    </r>
    <r>
      <rPr>
        <sz val="11"/>
        <color rgb="FFC00000"/>
        <rFont val="Calibri"/>
        <family val="2"/>
        <scheme val="minor"/>
      </rPr>
      <t>FAP</t>
    </r>
    <r>
      <rPr>
        <sz val="11"/>
        <color theme="1"/>
        <rFont val="Calibri"/>
        <family val="2"/>
        <scheme val="minor"/>
      </rPr>
      <t xml:space="preserve"> to response to significant risk</t>
    </r>
  </si>
  <si>
    <t>How Mgt identify transaction event &amp; conditions that give raise to accounting estimate</t>
  </si>
  <si>
    <r>
      <t xml:space="preserve">How mgt has considered </t>
    </r>
    <r>
      <rPr>
        <sz val="11"/>
        <color rgb="FFC00000"/>
        <rFont val="Calibri"/>
        <family val="2"/>
        <scheme val="minor"/>
      </rPr>
      <t>alternative assumptions</t>
    </r>
    <r>
      <rPr>
        <sz val="11"/>
        <color theme="1"/>
        <rFont val="Calibri"/>
        <family val="2"/>
        <scheme val="minor"/>
      </rPr>
      <t xml:space="preserve"> &amp; how they have reduced </t>
    </r>
    <r>
      <rPr>
        <sz val="11"/>
        <color rgb="FFFF0000"/>
        <rFont val="Calibri"/>
        <family val="2"/>
        <scheme val="minor"/>
      </rPr>
      <t>measurement uncertainty</t>
    </r>
  </si>
  <si>
    <t>Process of making an accounting estimate by Management</t>
  </si>
  <si>
    <r>
      <rPr>
        <sz val="11"/>
        <color rgb="FFC00000"/>
        <rFont val="Calibri"/>
        <family val="2"/>
        <scheme val="minor"/>
      </rPr>
      <t>Reasonableness</t>
    </r>
    <r>
      <rPr>
        <sz val="11"/>
        <color theme="1"/>
        <rFont val="Calibri"/>
        <family val="2"/>
        <scheme val="minor"/>
      </rPr>
      <t xml:space="preserve"> of significant assumptions</t>
    </r>
  </si>
  <si>
    <t>-  Data &amp; assumptions</t>
  </si>
  <si>
    <t>Infrastructure/Climate/residency/Traffic</t>
  </si>
  <si>
    <t>-  Methods models &amp; formulas fallows</t>
  </si>
  <si>
    <t>Revaluation</t>
  </si>
  <si>
    <t>(b)</t>
  </si>
  <si>
    <t>Recognition &amp; measurement criteria of FRF</t>
  </si>
  <si>
    <t>-  Internal controls available</t>
  </si>
  <si>
    <t>Approval from experts</t>
  </si>
  <si>
    <t>if mgt has not addressed estimate uncirtinity  - EM</t>
  </si>
  <si>
    <t>-  Use of experts</t>
  </si>
  <si>
    <t>- Changes</t>
  </si>
  <si>
    <t>Covid-19</t>
  </si>
  <si>
    <t>Example</t>
  </si>
  <si>
    <t> Allowance for doubtful accounts</t>
  </si>
  <si>
    <t> Inventory obsolescence</t>
  </si>
  <si>
    <t> Warranty obligations</t>
  </si>
  <si>
    <t> Depreciation method or asset useful life</t>
  </si>
  <si>
    <t> Costs arising from litigation settlements and judgements</t>
  </si>
  <si>
    <t> Provision against the carrying amount of an investment where there is</t>
  </si>
  <si>
    <t>uncertainty regarding its recoverability</t>
  </si>
  <si>
    <t>LKAS37 - Provisions, Contingent Liabilities and Contingent Assets</t>
  </si>
  <si>
    <t>Provisions</t>
  </si>
  <si>
    <t>Contingent</t>
  </si>
  <si>
    <r>
      <t xml:space="preserve">Not recognize but </t>
    </r>
    <r>
      <rPr>
        <b/>
        <i/>
        <u/>
        <sz val="11"/>
        <color rgb="FFFF0000"/>
        <rFont val="Calibri"/>
        <family val="2"/>
        <scheme val="minor"/>
      </rPr>
      <t>disclose in F/Ss</t>
    </r>
  </si>
  <si>
    <t>Audit</t>
  </si>
  <si>
    <t>Is a liability</t>
  </si>
  <si>
    <r>
      <t xml:space="preserve">     Present </t>
    </r>
    <r>
      <rPr>
        <sz val="11"/>
        <color rgb="FFFF0000"/>
        <rFont val="Calibri"/>
        <family val="2"/>
        <scheme val="minor"/>
      </rPr>
      <t>obligation</t>
    </r>
    <r>
      <rPr>
        <sz val="11"/>
        <color theme="1"/>
        <rFont val="Calibri"/>
        <family val="2"/>
        <scheme val="minor"/>
      </rPr>
      <t xml:space="preserve"> of the entity arising from past events</t>
    </r>
  </si>
  <si>
    <t>Para 13.b</t>
  </si>
  <si>
    <t>Para 31</t>
  </si>
  <si>
    <t>Possible aseets</t>
  </si>
  <si>
    <t xml:space="preserve">     Outflow of economics benefit</t>
  </si>
  <si>
    <t>Contingent Libility</t>
  </si>
  <si>
    <t>Possible obligations</t>
  </si>
  <si>
    <t>Contingent Assets</t>
  </si>
  <si>
    <t>Ex:Claim that an entity is pursuing through legal processes, where the outcome is uncertain</t>
  </si>
  <si>
    <r>
      <t xml:space="preserve">Is </t>
    </r>
    <r>
      <rPr>
        <sz val="11"/>
        <color rgb="FFFF0000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a liability</t>
    </r>
  </si>
  <si>
    <t>Present obligation</t>
  </si>
  <si>
    <t>Audit of contingencies</t>
  </si>
  <si>
    <t>legal obligation</t>
  </si>
  <si>
    <t>Constructive obligation</t>
  </si>
  <si>
    <t>But,</t>
  </si>
  <si>
    <t>Outflow is possible not probable</t>
  </si>
  <si>
    <t>SLAuS 501 Audit evidence - litigation and legal claims</t>
  </si>
  <si>
    <t>Sufficiently reliable estimate  cannot be made</t>
  </si>
  <si>
    <t>Make appropriate enquiries of management and others, including in-house legal advisers.</t>
  </si>
  <si>
    <t>Review minutes of meetings</t>
  </si>
  <si>
    <t>Recognition</t>
  </si>
  <si>
    <t>PO</t>
  </si>
  <si>
    <t>Review legal expense accounts.</t>
  </si>
  <si>
    <t>CO</t>
  </si>
  <si>
    <t>Provision</t>
  </si>
  <si>
    <t>Direct communication with the entity's external legal advisers through a letter of enquiry</t>
  </si>
  <si>
    <t>Probable cash outflow</t>
  </si>
  <si>
    <t>Reliable estimate</t>
  </si>
  <si>
    <t>Audit - SLAus 540</t>
  </si>
  <si>
    <t>RE</t>
  </si>
  <si>
    <t>- General enquiry</t>
  </si>
  <si>
    <t>- legal advisers to inform the auditor of any litigation and claims that they are aware of, together with an assessment of the outcome of the litigation and claims</t>
  </si>
  <si>
    <t>- Specific enquiry.</t>
  </si>
  <si>
    <t>- if respond is unlikely</t>
  </si>
  <si>
    <t>- A list of litigation and claims</t>
  </si>
  <si>
    <t>All should be met</t>
  </si>
  <si>
    <t>No</t>
  </si>
  <si>
    <t>- Legal advisers confirm the reasonableness of management's assessments</t>
  </si>
  <si>
    <t>NO</t>
  </si>
  <si>
    <t>If management refuses</t>
  </si>
  <si>
    <t>Contingent liability or Nothing</t>
  </si>
  <si>
    <t>- Scope limitaion - unable to obtain sufficient appropriate audit
evidence</t>
  </si>
  <si>
    <t>- Modified opinion - According SLAuS 705 (Qualified or Disclaimer opinion)</t>
  </si>
  <si>
    <t>Obtain written representations</t>
  </si>
  <si>
    <t>Measurement</t>
  </si>
  <si>
    <t>Para 36</t>
  </si>
  <si>
    <r>
      <rPr>
        <b/>
        <i/>
        <u/>
        <sz val="11"/>
        <color rgb="FFFF0000"/>
        <rFont val="Calibri"/>
        <family val="2"/>
        <scheme val="minor"/>
      </rPr>
      <t>Best estimate</t>
    </r>
    <r>
      <rPr>
        <sz val="11"/>
        <color theme="1"/>
        <rFont val="Calibri"/>
        <family val="2"/>
        <scheme val="minor"/>
      </rPr>
      <t xml:space="preserve"> of the expenditure required to settle the present obligation</t>
    </r>
  </si>
  <si>
    <t>Para 38</t>
  </si>
  <si>
    <r>
      <rPr>
        <b/>
        <i/>
        <u/>
        <sz val="11"/>
        <color rgb="FFFF0000"/>
        <rFont val="Calibri"/>
        <family val="2"/>
        <scheme val="minor"/>
      </rPr>
      <t>Judgement</t>
    </r>
    <r>
      <rPr>
        <sz val="11"/>
        <color theme="1"/>
        <rFont val="Calibri"/>
        <family val="2"/>
        <scheme val="minor"/>
      </rPr>
      <t xml:space="preserve"> of the managementudgement</t>
    </r>
  </si>
  <si>
    <t>Para 39</t>
  </si>
  <si>
    <t>EV=Outcome*probability</t>
  </si>
  <si>
    <t>Nothing</t>
  </si>
  <si>
    <t>Para 40</t>
  </si>
  <si>
    <t>Individual most likely outcome</t>
  </si>
  <si>
    <t xml:space="preserve">AYZ  1234    </t>
  </si>
  <si>
    <t>AYZ 1234</t>
  </si>
  <si>
    <t>Accounting treatment</t>
  </si>
  <si>
    <t>Dr</t>
  </si>
  <si>
    <t>P&amp;L</t>
  </si>
  <si>
    <t>Cr</t>
  </si>
  <si>
    <t>Balance sheet</t>
  </si>
  <si>
    <t>Audit of Provision</t>
  </si>
  <si>
    <t>Obtain details of all provisions</t>
  </si>
  <si>
    <t>Obtain a detailed analysis of all provisions showing opening balances, movements and closing balances</t>
  </si>
  <si>
    <r>
      <t xml:space="preserve">Determine for each material provision whether the company has a </t>
    </r>
    <r>
      <rPr>
        <sz val="11"/>
        <color rgb="FFFF0000"/>
        <rFont val="Calibri"/>
        <family val="2"/>
        <scheme val="minor"/>
      </rPr>
      <t>present obligation as a result of past events</t>
    </r>
    <r>
      <rPr>
        <sz val="11"/>
        <color rgb="FF00B050"/>
        <rFont val="Calibri"/>
        <family val="2"/>
        <scheme val="minor"/>
      </rPr>
      <t xml:space="preserve"> </t>
    </r>
  </si>
  <si>
    <t xml:space="preserve"> - Discussion with Director</t>
  </si>
  <si>
    <t xml:space="preserve"> - Read Board meeting minutes</t>
  </si>
  <si>
    <r>
      <t xml:space="preserve">Determine for each material provision whether it is </t>
    </r>
    <r>
      <rPr>
        <sz val="11"/>
        <color rgb="FFFF0000"/>
        <rFont val="Calibri"/>
        <family val="2"/>
        <scheme val="minor"/>
      </rPr>
      <t>probable that a transfer of economic benefits</t>
    </r>
  </si>
  <si>
    <t xml:space="preserve"> - Check payment </t>
  </si>
  <si>
    <t>- Review of correspondence with solicitors, banks, customers, insurance company</t>
  </si>
  <si>
    <t>- External confirmation</t>
  </si>
  <si>
    <t xml:space="preserve"> - Recalculate Provision</t>
  </si>
  <si>
    <t>LKAS 19 - Employee Benefits</t>
  </si>
  <si>
    <t>Short-term employee benefits</t>
  </si>
  <si>
    <t>Post-employment benefits</t>
  </si>
  <si>
    <r>
      <t>Expected to be settled wholly</t>
    </r>
    <r>
      <rPr>
        <sz val="11"/>
        <color rgb="FFFF0000"/>
        <rFont val="Calibri"/>
        <family val="2"/>
        <scheme val="minor"/>
      </rPr>
      <t xml:space="preserve"> before twelve months</t>
    </r>
    <r>
      <rPr>
        <sz val="11"/>
        <color theme="1"/>
        <rFont val="Calibri"/>
        <family val="2"/>
        <scheme val="minor"/>
      </rPr>
      <t xml:space="preserve"> 
after the end of the annual reporting period </t>
    </r>
  </si>
  <si>
    <t>Payable after the completion of employment.
(Other than TB &amp; STEB)</t>
  </si>
  <si>
    <t>Salary</t>
  </si>
  <si>
    <t>ex:-</t>
  </si>
  <si>
    <t>Pension/Gratuity/EPF/ETF)</t>
  </si>
  <si>
    <t>- It's a plan</t>
  </si>
  <si>
    <r>
      <rPr>
        <sz val="11"/>
        <color rgb="FFFF0000"/>
        <rFont val="Calibri"/>
        <family val="2"/>
        <scheme val="minor"/>
      </rPr>
      <t>Recorded in the period</t>
    </r>
    <r>
      <rPr>
        <sz val="11"/>
        <color theme="1"/>
        <rFont val="Calibri"/>
        <family val="2"/>
        <scheme val="minor"/>
      </rPr>
      <t xml:space="preserve"> in which employee is giving the service</t>
    </r>
  </si>
  <si>
    <t>- Regular payment to plan</t>
  </si>
  <si>
    <t>- Invest in asset/Stocks</t>
  </si>
  <si>
    <t>Short term paid absence</t>
  </si>
  <si>
    <t>Profit sharing bonus plan</t>
  </si>
  <si>
    <t>Sick/Maternity/Medical leave</t>
  </si>
  <si>
    <t>Defined contribution plan</t>
  </si>
  <si>
    <t>Defined benefit plan</t>
  </si>
  <si>
    <t>Audit Consideration</t>
  </si>
  <si>
    <t>10% of bonus from the Profit</t>
  </si>
  <si>
    <t>Plan assets</t>
  </si>
  <si>
    <t xml:space="preserve"> -Obtain direct confirmation  from the investment custodian (Bank/Trustee) - SLAuS 505</t>
  </si>
  <si>
    <t>liabilities</t>
  </si>
  <si>
    <t>SLAuS 620 -Take support from auditor’s expert on actuary's work</t>
  </si>
  <si>
    <t>Non accumulative paid absence</t>
  </si>
  <si>
    <t>Accumulative paid absence</t>
  </si>
  <si>
    <t>Recognize if there is present obligation to pay them</t>
  </si>
  <si>
    <t>-The source data used</t>
  </si>
  <si>
    <t>Annual leave</t>
  </si>
  <si>
    <t>(Every year bonus has paid - constrictive obligation)</t>
  </si>
  <si>
    <t>-The assumptions and methods used</t>
  </si>
  <si>
    <t>(These do not C/F if unused  
in the current period)</t>
  </si>
  <si>
    <t>(C/F to next period)</t>
  </si>
  <si>
    <t>-The results of actuaries' work</t>
  </si>
  <si>
    <t>Actuarial assumptions</t>
  </si>
  <si>
    <t>ex: -</t>
  </si>
  <si>
    <t>EFT/ETF</t>
  </si>
  <si>
    <t>Reasonableness of assumption</t>
  </si>
  <si>
    <t>Audit consideration</t>
  </si>
  <si>
    <t>What ever loss employer will not absorb</t>
  </si>
  <si>
    <t xml:space="preserve"> -mortality rates, termination rates, retirement age and changes in salary and benefit levels</t>
  </si>
  <si>
    <t>-Reconcile the gross costs on the payroll to the wages cost in the financial statements.</t>
  </si>
  <si>
    <t>Recognize as expense in the period in which it incurred</t>
  </si>
  <si>
    <t>- Re-perform casts of payroll records to confirm completeness and accuracy</t>
  </si>
  <si>
    <t>Now to audit reasonableness ?</t>
  </si>
  <si>
    <t xml:space="preserve"> -Confirm payment of net pay per payroll records to cheque or bank transfer</t>
  </si>
  <si>
    <t>-Obtain a general understanding of the assumptions and review the process used to develop them</t>
  </si>
  <si>
    <t>- Inspect payroll for unusual items and investigate them</t>
  </si>
  <si>
    <t>Ex:-</t>
  </si>
  <si>
    <t>Gratuity</t>
  </si>
  <si>
    <t xml:space="preserve"> -Compare with prior years</t>
  </si>
  <si>
    <t xml:space="preserve"> -Re-perform calculations of statutory deductions (EPF/ETF)</t>
  </si>
  <si>
    <t>EFT 8%</t>
  </si>
  <si>
    <t xml:space="preserve">If plan in insufficient- Employer required to pay additional payment </t>
  </si>
  <si>
    <t>- Obtain written representations from directors confirming that the assumptions are consistent with their knowledge of the business</t>
  </si>
  <si>
    <t>EPF 12%</t>
  </si>
  <si>
    <t>If plan has excess - Allowed to take contribution holiday</t>
  </si>
  <si>
    <t>Payable</t>
  </si>
  <si>
    <t>Assest</t>
  </si>
  <si>
    <t>Fair value</t>
  </si>
  <si>
    <t>SLFRS 13</t>
  </si>
  <si>
    <t>Obligation</t>
  </si>
  <si>
    <t>Estimate</t>
  </si>
  <si>
    <t>Present value of Obligation</t>
  </si>
  <si>
    <t>Accrual valuer</t>
  </si>
  <si>
    <t>Management remuneration</t>
  </si>
  <si>
    <t>Assumptions</t>
  </si>
  <si>
    <t>Age distribution/Mortality rate/salary growth rate/employee turnover</t>
  </si>
  <si>
    <t>LKAS 24 - Related party disclosures - BOD</t>
  </si>
  <si>
    <t>Data/Methods</t>
  </si>
  <si>
    <t>- Obtain a schedule of remuneration for the year, split between wages, bonuses, benefits, pension contributions and other emoluments.</t>
  </si>
  <si>
    <t>- Check the addition of the schedule and ensure the totals are in agreement with the disclosure in the financial statements.</t>
  </si>
  <si>
    <t>PV Of Obligation</t>
  </si>
  <si>
    <t>FV of Assets</t>
  </si>
  <si>
    <t>Net</t>
  </si>
  <si>
    <t>- Ask each individual to confirm the amounts listed are complete and in line with their expectations.</t>
  </si>
  <si>
    <t>O/B PV/FV</t>
  </si>
  <si>
    <t>- Compare the remuneration with both the previous year's remuneration &amp; expectation</t>
  </si>
  <si>
    <t>Interest 10%</t>
  </si>
  <si>
    <t>- Agree salaries, fees, bonuses and EPF and ETF to payroll records</t>
  </si>
  <si>
    <t>Current service cost</t>
  </si>
  <si>
    <t xml:space="preserve"> - Review the directors’ contracts and ensure remuneration is consistent</t>
  </si>
  <si>
    <t>Benefit paid</t>
  </si>
  <si>
    <t>- Review board meeting minutes and meetings</t>
  </si>
  <si>
    <t>Contribution to plan</t>
  </si>
  <si>
    <t xml:space="preserve"> -Obtain and review returns to tax authorities</t>
  </si>
  <si>
    <t>Remeasurement</t>
  </si>
  <si>
    <t>loss</t>
  </si>
  <si>
    <t>gain</t>
  </si>
  <si>
    <t>C/B PV/FV</t>
  </si>
  <si>
    <t>Acturial Gain or loss -180</t>
  </si>
  <si>
    <t>Retun on assets -230</t>
  </si>
  <si>
    <t>OCI</t>
  </si>
  <si>
    <t>Interest</t>
  </si>
  <si>
    <t>Acturial Gain</t>
  </si>
  <si>
    <t>B/S</t>
  </si>
  <si>
    <t>SLFRS 8 Operating Segments</t>
  </si>
  <si>
    <t>Para 5</t>
  </si>
  <si>
    <t>Para 11</t>
  </si>
  <si>
    <t>Segments</t>
  </si>
  <si>
    <t>Operating Segments</t>
  </si>
  <si>
    <t>Reportable segments</t>
  </si>
  <si>
    <t>75% rule</t>
  </si>
  <si>
    <t>Not Reportable segment but operating segment</t>
  </si>
  <si>
    <t>ABC LTD</t>
  </si>
  <si>
    <t>Quantitative thresholds</t>
  </si>
  <si>
    <t>Para 13</t>
  </si>
  <si>
    <t>OS</t>
  </si>
  <si>
    <t xml:space="preserve">Hotels </t>
  </si>
  <si>
    <t>Real state</t>
  </si>
  <si>
    <t>Hospital</t>
  </si>
  <si>
    <t>Courier</t>
  </si>
  <si>
    <t>Pharmaceutical</t>
  </si>
  <si>
    <t>Total</t>
  </si>
  <si>
    <t>Segment</t>
  </si>
  <si>
    <t>Centralized HR</t>
  </si>
  <si>
    <t>welfare shop</t>
  </si>
  <si>
    <t>Defined Benefit plan</t>
  </si>
  <si>
    <t>Revenue (External + Intersegment)</t>
  </si>
  <si>
    <t>Profit</t>
  </si>
  <si>
    <t>Assets</t>
  </si>
  <si>
    <t>Revenue %</t>
  </si>
  <si>
    <t>Profit %</t>
  </si>
  <si>
    <t>Assets %</t>
  </si>
  <si>
    <t>20+ segments</t>
  </si>
  <si>
    <t>Component</t>
  </si>
  <si>
    <t>√</t>
  </si>
  <si>
    <t>X</t>
  </si>
  <si>
    <t xml:space="preserve"> Intersegment</t>
  </si>
  <si>
    <t>Earn revenues and incur expenses</t>
  </si>
  <si>
    <t>intersegment sales</t>
  </si>
  <si>
    <t>External</t>
  </si>
  <si>
    <t>CEO takes decision &amp; allocate resources</t>
  </si>
  <si>
    <t>Discrete financial information is available</t>
  </si>
  <si>
    <t>Total External revenue of the company (ABC Ltd)</t>
  </si>
  <si>
    <t>External revenue</t>
  </si>
  <si>
    <t>ABC Lts</t>
  </si>
  <si>
    <t>(All 3 conditions should be satisfied)</t>
  </si>
  <si>
    <t>External revenue of reportable segment</t>
  </si>
  <si>
    <t>Reportable segment</t>
  </si>
  <si>
    <t xml:space="preserve"> % External revenue of reportable segment</t>
  </si>
  <si>
    <t xml:space="preserve">Not a segment </t>
  </si>
  <si>
    <t>Less than 75%</t>
  </si>
  <si>
    <t>SLAuS 501 Audit Evidence - segment reporting.</t>
  </si>
  <si>
    <t>(a) Obtaining an understanding how management determine segment information,</t>
  </si>
  <si>
    <t>How - by performing AP</t>
  </si>
  <si>
    <t>All operating segments are reportable segment</t>
  </si>
  <si>
    <t>- Evaluating whether such methods are likely to result in disclosure</t>
  </si>
  <si>
    <t>Loss</t>
  </si>
  <si>
    <t>More than 75%</t>
  </si>
  <si>
    <t>- Where appropriate, testing the application of such methods</t>
  </si>
  <si>
    <t>(b) Performing analytical procedures</t>
  </si>
  <si>
    <t>- Obtain a client schedule of revenue/Profit/Asset workings</t>
  </si>
  <si>
    <t>- Discuss with management the basis for the segmentation</t>
  </si>
  <si>
    <t xml:space="preserve"> -Verify a sample of items to backing documentation (invoices) to ensure disclosure is correct</t>
  </si>
  <si>
    <t>RISK - management bias in disclosure.</t>
  </si>
  <si>
    <t>- there is a risk that loss-making segments could effectively go unreported
or be hidden within other segments.</t>
  </si>
  <si>
    <t>SLAuS 560 - Subsequent events</t>
  </si>
  <si>
    <t>LKAS 10 - Event after reporting period</t>
  </si>
  <si>
    <t>Adjusted</t>
  </si>
  <si>
    <t>Objectives</t>
  </si>
  <si>
    <t>Disclosure</t>
  </si>
  <si>
    <t>To obtain SAAE regarding the events that happen between</t>
  </si>
  <si>
    <r>
      <t xml:space="preserve">To respond to facts that become aware </t>
    </r>
    <r>
      <rPr>
        <b/>
        <sz val="11"/>
        <color rgb="FFC00000"/>
        <rFont val="Calibri"/>
        <family val="2"/>
        <scheme val="minor"/>
      </rPr>
      <t>after date of audit report</t>
    </r>
    <r>
      <rPr>
        <sz val="11"/>
        <color theme="1"/>
        <rFont val="Calibri"/>
        <family val="2"/>
        <scheme val="minor"/>
      </rPr>
      <t xml:space="preserve"> &amp; if known would have caused to modify opinion</t>
    </r>
  </si>
  <si>
    <t>Date of F/S</t>
  </si>
  <si>
    <t>Date of Audit report</t>
  </si>
  <si>
    <t>After audit report but before F/S issued to users</t>
  </si>
  <si>
    <t>After F/S issued to users</t>
  </si>
  <si>
    <t>31/03/2020</t>
  </si>
  <si>
    <t>30/06/2020</t>
  </si>
  <si>
    <r>
      <t xml:space="preserve">That require </t>
    </r>
    <r>
      <rPr>
        <sz val="11"/>
        <color rgb="FFC00000"/>
        <rFont val="Calibri"/>
        <family val="2"/>
        <scheme val="minor"/>
      </rPr>
      <t>adjustments or disclosures</t>
    </r>
  </si>
  <si>
    <r>
      <t xml:space="preserve">Auditor is responsible for performing </t>
    </r>
    <r>
      <rPr>
        <sz val="11"/>
        <color rgb="FFC00000"/>
        <rFont val="Calibri"/>
        <family val="2"/>
        <scheme val="minor"/>
      </rPr>
      <t>specific audit procedures</t>
    </r>
    <r>
      <rPr>
        <sz val="11"/>
        <color theme="1"/>
        <rFont val="Calibri"/>
        <family val="2"/>
        <scheme val="minor"/>
      </rPr>
      <t xml:space="preserve"> design to identify subsequent events</t>
    </r>
  </si>
  <si>
    <r>
      <rPr>
        <sz val="11"/>
        <color rgb="FFC00000"/>
        <rFont val="Calibri"/>
        <family val="2"/>
        <scheme val="minor"/>
      </rPr>
      <t>Not responsible</t>
    </r>
    <r>
      <rPr>
        <sz val="11"/>
        <color theme="1"/>
        <rFont val="Calibri"/>
        <family val="2"/>
        <scheme val="minor"/>
      </rPr>
      <t xml:space="preserve"> for performing specific audit procedures</t>
    </r>
  </si>
  <si>
    <t>Inquire from mgt as ho how mgt identify SE</t>
  </si>
  <si>
    <t>Are you going to amend?</t>
  </si>
  <si>
    <t>Obtain latest interim F/S or mgt A/C</t>
  </si>
  <si>
    <t>Mgt agree - yes</t>
  </si>
  <si>
    <t>eg-: Check provision for pending litigation in April, May Monthly financial statements</t>
  </si>
  <si>
    <t xml:space="preserve">Auditor issue new audit report / Duel dating </t>
  </si>
  <si>
    <t>Issue new audit report - Emphasis of matter</t>
  </si>
  <si>
    <t>Read board meeting minutes</t>
  </si>
  <si>
    <t>Inquire from layers</t>
  </si>
  <si>
    <t>Mgt agree - No</t>
  </si>
  <si>
    <t>-Discuss with TCWG - Audit committee</t>
  </si>
  <si>
    <t xml:space="preserve"> -Take action to limit the reliance of audit report</t>
  </si>
  <si>
    <t>yes</t>
  </si>
  <si>
    <t xml:space="preserve"> - Modify/Qualify the audit report/opinion</t>
  </si>
  <si>
    <t>Inventory value (CV)</t>
  </si>
  <si>
    <t>sales</t>
  </si>
  <si>
    <t>Sales</t>
  </si>
  <si>
    <t>COS</t>
  </si>
  <si>
    <t>GP</t>
  </si>
  <si>
    <t>Cost Or NRV which ever is lower</t>
  </si>
  <si>
    <t>Cost</t>
  </si>
  <si>
    <t>NRV (11*60%)</t>
  </si>
  <si>
    <t>Impairment</t>
  </si>
  <si>
    <t>LKAS 12 Income Taxes</t>
  </si>
  <si>
    <t>is to prescribe the accounting treatment for income taxes</t>
  </si>
  <si>
    <t>Current Tax</t>
  </si>
  <si>
    <t>Future tax consequences</t>
  </si>
  <si>
    <t>Transactions and other events</t>
  </si>
  <si>
    <t>Future tax payable or recoverable (+/-)</t>
  </si>
  <si>
    <t>CA</t>
  </si>
  <si>
    <t>Tax base</t>
  </si>
  <si>
    <t>Profit before tax</t>
  </si>
  <si>
    <t>Dr - P&amp;L</t>
  </si>
  <si>
    <t>Differed tax (DT)</t>
  </si>
  <si>
    <t>+ Dep</t>
  </si>
  <si>
    <t>Cr - Tax liability</t>
  </si>
  <si>
    <t>Income tax payable or or recoverable in future period in respect of temporary difference</t>
  </si>
  <si>
    <t>- Capital allowance</t>
  </si>
  <si>
    <t>Taxable profit</t>
  </si>
  <si>
    <t>Temporary difference (TD)</t>
  </si>
  <si>
    <t>Tax</t>
  </si>
  <si>
    <t>(CA-TB)</t>
  </si>
  <si>
    <t>CA&gt;TB</t>
  </si>
  <si>
    <t>CA&lt;TB</t>
  </si>
  <si>
    <t>Taxable TD</t>
  </si>
  <si>
    <t>Deductible TD</t>
  </si>
  <si>
    <t>DTL</t>
  </si>
  <si>
    <t>DTA</t>
  </si>
  <si>
    <t>Remember that manipulating the deferred tax figure will not affect the actual tax position</t>
  </si>
  <si>
    <t>However, a deferred tax charge is recognised in profit or loss before dividends, even if it is not actually paid to the taxation authorities</t>
  </si>
  <si>
    <t>Audit procedure</t>
  </si>
  <si>
    <t>- Obtain a copy of the deferred tax workings and the Income tax computation</t>
  </si>
  <si>
    <t>- Check the arithmetical accuracy of the deferred tax working</t>
  </si>
  <si>
    <t>- Agree the figures used to calculate timing differences to those on the tax computation and the financial statements</t>
  </si>
  <si>
    <t xml:space="preserve"> -Consider the reasonableness of assumptions made in the light of your knowledge (Useful life of assets)</t>
  </si>
  <si>
    <t>- Agree the opening position on the deferred tax account to the prior-year financial statements</t>
  </si>
  <si>
    <t>- Review the basis of the provision to ensure</t>
  </si>
  <si>
    <t>– It is suitably comparable to practice in previous years</t>
  </si>
  <si>
    <t>– Any changes in accounting policy have been disclosed</t>
  </si>
  <si>
    <t>SLAUS 505 - External Confirmations</t>
  </si>
  <si>
    <t>What is external confirmation?</t>
  </si>
  <si>
    <t>2.Assertions Addressed by External Confirmations</t>
  </si>
  <si>
    <t>External confirmation is the process of obtaining and evaluating audit evidence</t>
  </si>
  <si>
    <r>
      <rPr>
        <sz val="11"/>
        <color rgb="FFFF0000"/>
        <rFont val="Calibri"/>
        <family val="2"/>
        <scheme val="minor"/>
      </rPr>
      <t>Existence</t>
    </r>
    <r>
      <rPr>
        <sz val="11"/>
        <color theme="1"/>
        <rFont val="Calibri"/>
        <family val="2"/>
        <scheme val="minor"/>
      </rPr>
      <t xml:space="preserve"> of the account </t>
    </r>
  </si>
  <si>
    <t>4.Positive and Negative Confirmations request letter</t>
  </si>
  <si>
    <t>3.External Confirmation Procedures</t>
  </si>
  <si>
    <r>
      <t xml:space="preserve"> through a </t>
    </r>
    <r>
      <rPr>
        <sz val="11"/>
        <color rgb="FFFF0000"/>
        <rFont val="Calibri"/>
        <family val="2"/>
        <scheme val="minor"/>
      </rPr>
      <t>representation of information or an existing condition directly from a third party</t>
    </r>
  </si>
  <si>
    <t>Does not ordinarily provide evidence relating to valuation assertion</t>
  </si>
  <si>
    <t>Debtors/Creditors</t>
  </si>
  <si>
    <t>Some times auditor can confirm - cutoff / rights &amp; obligation</t>
  </si>
  <si>
    <t>Positive EC request</t>
  </si>
  <si>
    <t>Negetive EC request</t>
  </si>
  <si>
    <t>Determine the information to be confirmed or request</t>
  </si>
  <si>
    <t xml:space="preserve">Ex: Debtor balance or transactions </t>
  </si>
  <si>
    <t>Banks &amp; financial institutions</t>
  </si>
  <si>
    <t>Request respondant to</t>
  </si>
  <si>
    <t>Selecting the appropriate confirming party</t>
  </si>
  <si>
    <t>ABC Ltd - Debtor</t>
  </si>
  <si>
    <t>Inventory held by 3rd party</t>
  </si>
  <si>
    <r>
      <t xml:space="preserve">reply wheather </t>
    </r>
    <r>
      <rPr>
        <sz val="11"/>
        <color rgb="FFFF0000"/>
        <rFont val="Calibri"/>
        <family val="2"/>
        <scheme val="minor"/>
      </rPr>
      <t>agree or no</t>
    </r>
  </si>
  <si>
    <r>
      <t xml:space="preserve">reply </t>
    </r>
    <r>
      <rPr>
        <sz val="11"/>
        <color rgb="FFFF0000"/>
        <rFont val="Calibri"/>
        <family val="2"/>
        <scheme val="minor"/>
      </rPr>
      <t>if only disagree</t>
    </r>
  </si>
  <si>
    <r>
      <t xml:space="preserve">Designing the </t>
    </r>
    <r>
      <rPr>
        <sz val="11"/>
        <color rgb="FFFF0000"/>
        <rFont val="Calibri"/>
        <family val="2"/>
        <scheme val="minor"/>
      </rPr>
      <t>confirmation requests</t>
    </r>
    <r>
      <rPr>
        <sz val="11"/>
        <color theme="1"/>
        <rFont val="Calibri"/>
        <family val="2"/>
        <scheme val="minor"/>
      </rPr>
      <t xml:space="preserve">, including determining that requests are properly addressed and contain return information for responses to be sent </t>
    </r>
    <r>
      <rPr>
        <sz val="11"/>
        <color rgb="FFFF0000"/>
        <rFont val="Calibri"/>
        <family val="2"/>
        <scheme val="minor"/>
      </rPr>
      <t>directly to the auditor</t>
    </r>
  </si>
  <si>
    <t>From layers on provision for litigation</t>
  </si>
  <si>
    <t>Sending the requests,</t>
  </si>
  <si>
    <t>Ex: 1</t>
  </si>
  <si>
    <t>G/L</t>
  </si>
  <si>
    <t>5Mn</t>
  </si>
  <si>
    <t>Reply</t>
  </si>
  <si>
    <t>7.Management Requests</t>
  </si>
  <si>
    <t>Debtor's book</t>
  </si>
  <si>
    <t>4.5Mn</t>
  </si>
  <si>
    <t>Management requests the auditor not to do so</t>
  </si>
  <si>
    <t xml:space="preserve">auditor should consider whether there are valid grounds for such a request </t>
  </si>
  <si>
    <t>Ex: 2</t>
  </si>
  <si>
    <t>Not reply</t>
  </si>
  <si>
    <t>and obtain audit evidence to support the validity</t>
  </si>
  <si>
    <t>If agree-auditor should apply alternative audit procedures</t>
  </si>
  <si>
    <t xml:space="preserve">If the auditor does not accept -limitation on the scope </t>
  </si>
  <si>
    <t>To be clarified in audit report chapter</t>
  </si>
  <si>
    <t>5.No Response to a Positive Confirmation Request</t>
  </si>
  <si>
    <t>Perform alternative audit procedures : ex check subsequent settlement</t>
  </si>
  <si>
    <t>6.Use of negative confirmation request</t>
  </si>
  <si>
    <t>The assessed risk of material misstatement - very low</t>
  </si>
  <si>
    <t>large number of small balances are involved</t>
  </si>
  <si>
    <t>1000 Debtors</t>
  </si>
  <si>
    <t>Per Debtor balance small</t>
  </si>
  <si>
    <t>Substantial number of errors is not expected</t>
  </si>
  <si>
    <t>The auditor believes that respondents will not disregard the confirmation requests.</t>
  </si>
  <si>
    <t>Deadline for component audit</t>
  </si>
  <si>
    <t>Group Auditing - SLAuS 600</t>
  </si>
  <si>
    <t>Structure of schedule</t>
  </si>
  <si>
    <t>Materiality for component</t>
  </si>
  <si>
    <t>KPMG</t>
  </si>
  <si>
    <t>Issue group audit instruction</t>
  </si>
  <si>
    <t>Consolidated FSs</t>
  </si>
  <si>
    <t>31/03/2021</t>
  </si>
  <si>
    <t>ABC Group</t>
  </si>
  <si>
    <t>Consolidated FS</t>
  </si>
  <si>
    <t>Principle Auditor</t>
  </si>
  <si>
    <t>Ultimate responsibility for consolidated FSs is with Principle Auditor</t>
  </si>
  <si>
    <t>ABC</t>
  </si>
  <si>
    <t>Sub1</t>
  </si>
  <si>
    <t>Sub2</t>
  </si>
  <si>
    <t>New Sub</t>
  </si>
  <si>
    <t>Console adjustment</t>
  </si>
  <si>
    <t xml:space="preserve">Console </t>
  </si>
  <si>
    <t>FS</t>
  </si>
  <si>
    <t>Group CFO</t>
  </si>
  <si>
    <t>Represent Group mgt</t>
  </si>
  <si>
    <t>Nihal - issue group accounting instruction to all component</t>
  </si>
  <si>
    <t>PPE</t>
  </si>
  <si>
    <t>xxx</t>
  </si>
  <si>
    <t>Eliminate intercompany balances - RPT- LKAS 24/SLAuS 550</t>
  </si>
  <si>
    <t xml:space="preserve">TA </t>
  </si>
  <si>
    <t>AB</t>
  </si>
  <si>
    <t>PD</t>
  </si>
  <si>
    <t>Ex: Accounting policies</t>
  </si>
  <si>
    <t>Sub 1</t>
  </si>
  <si>
    <t>Sud 2</t>
  </si>
  <si>
    <t>Asso 1</t>
  </si>
  <si>
    <t>JV</t>
  </si>
  <si>
    <t>New sub acquired during the year</t>
  </si>
  <si>
    <t>Investment 10%</t>
  </si>
  <si>
    <t>Super mkt</t>
  </si>
  <si>
    <t>Hotel</t>
  </si>
  <si>
    <t xml:space="preserve">Pharmaceutical </t>
  </si>
  <si>
    <t>Real estate</t>
  </si>
  <si>
    <t>Construction</t>
  </si>
  <si>
    <t>IT company</t>
  </si>
  <si>
    <t>Not a component</t>
  </si>
  <si>
    <t>IFS</t>
  </si>
  <si>
    <t>Component Auditor</t>
  </si>
  <si>
    <t>BDO</t>
  </si>
  <si>
    <t>E&amp;Y</t>
  </si>
  <si>
    <t>PWC- India</t>
  </si>
  <si>
    <t>PWC</t>
  </si>
  <si>
    <t>1. Gather audit evidence about IFS</t>
  </si>
  <si>
    <t>2. Audit consolidation process</t>
  </si>
  <si>
    <t>CFO - Component Mgt</t>
  </si>
  <si>
    <t>Purchase consideration</t>
  </si>
  <si>
    <t xml:space="preserve">Decide materiality for group </t>
  </si>
  <si>
    <t>40Mn</t>
  </si>
  <si>
    <t>Based on Group FSs</t>
  </si>
  <si>
    <t xml:space="preserve">FV of assets/Liability at the date of acquisition </t>
  </si>
  <si>
    <t>Component materiality level</t>
  </si>
  <si>
    <t>15Mn</t>
  </si>
  <si>
    <t>Component FSs</t>
  </si>
  <si>
    <t>Goodwill</t>
  </si>
  <si>
    <t xml:space="preserve">Subject to impairment </t>
  </si>
  <si>
    <t>Set dead line for component</t>
  </si>
  <si>
    <t>Contingent consideration</t>
  </si>
  <si>
    <t>Group opinion is given by principle auditor</t>
  </si>
  <si>
    <t xml:space="preserve">Accounting </t>
  </si>
  <si>
    <t>Full consolidation</t>
  </si>
  <si>
    <t>Equity accounting</t>
  </si>
  <si>
    <t>Just a trade investment</t>
  </si>
  <si>
    <t>3. Audit approach</t>
  </si>
  <si>
    <t>Applicable standard</t>
  </si>
  <si>
    <t>SLFRS 3</t>
  </si>
  <si>
    <t>LKAS 28</t>
  </si>
  <si>
    <t>SLFRS 9</t>
  </si>
  <si>
    <t>Decide significant component</t>
  </si>
  <si>
    <t>Balance are other component</t>
  </si>
  <si>
    <t>Not audit, but analyse to see significant deviation through AP</t>
  </si>
  <si>
    <t>SLFRS 10</t>
  </si>
  <si>
    <t>SLFRS 11</t>
  </si>
  <si>
    <t>By size</t>
  </si>
  <si>
    <t>Based on risk</t>
  </si>
  <si>
    <t>Basis</t>
  </si>
  <si>
    <t>Joint control</t>
  </si>
  <si>
    <t>N/A</t>
  </si>
  <si>
    <t>Console revenue</t>
  </si>
  <si>
    <t>800Mn</t>
  </si>
  <si>
    <t>Benchmark</t>
  </si>
  <si>
    <t>Need to ensure that Significant components are audited</t>
  </si>
  <si>
    <t>Need to Audit</t>
  </si>
  <si>
    <t>- Power - to control relevant activities</t>
  </si>
  <si>
    <t>Power to participate in the financial and operating policy decisions</t>
  </si>
  <si>
    <t>Unanimous consent</t>
  </si>
  <si>
    <t>Goodwill impairment</t>
  </si>
  <si>
    <t>300Mn</t>
  </si>
  <si>
    <t>Out of total console revenue</t>
  </si>
  <si>
    <t>Revenue</t>
  </si>
  <si>
    <t>- Exposure, or rights, to variable returns</t>
  </si>
  <si>
    <t>FV of assets &amp; liabilities</t>
  </si>
  <si>
    <t>Significant component</t>
  </si>
  <si>
    <t>Out of total console Assets</t>
  </si>
  <si>
    <t>TA</t>
  </si>
  <si>
    <t>-Ability to use its power to change variable return</t>
  </si>
  <si>
    <t>Group wide controls</t>
  </si>
  <si>
    <t xml:space="preserve"> - Line by line adding</t>
  </si>
  <si>
    <t>ex: intercompany balance confirmation - through internal audit report</t>
  </si>
  <si>
    <t xml:space="preserve"> - GAAP</t>
  </si>
  <si>
    <t>Differences</t>
  </si>
  <si>
    <t>Accounting policy should be same</t>
  </si>
  <si>
    <t>ex: India standard not inline with IFRS</t>
  </si>
  <si>
    <t xml:space="preserve">Adjustment to be made for policy differences </t>
  </si>
  <si>
    <t>Console Assets</t>
  </si>
  <si>
    <t>1000Mn</t>
  </si>
  <si>
    <t xml:space="preserve"> - Time GAP</t>
  </si>
  <si>
    <t>31/12/2021</t>
  </si>
  <si>
    <t>150MN</t>
  </si>
  <si>
    <t>GAAP</t>
  </si>
  <si>
    <t>LKAS 21</t>
  </si>
  <si>
    <t>- Currency differences</t>
  </si>
  <si>
    <t>India &amp; SL</t>
  </si>
  <si>
    <t>Presentation currency</t>
  </si>
  <si>
    <t>Time</t>
  </si>
  <si>
    <t>Functional currency</t>
  </si>
  <si>
    <t>Differences to OCI</t>
  </si>
  <si>
    <t>LKR</t>
  </si>
  <si>
    <t>INR</t>
  </si>
  <si>
    <t>Elimination of intercompany balance</t>
  </si>
  <si>
    <t xml:space="preserve">RPT- LKAS24 </t>
  </si>
  <si>
    <t>Consolidation process</t>
  </si>
  <si>
    <t>Goodwill/Impairment</t>
  </si>
  <si>
    <t>NCI</t>
  </si>
  <si>
    <t xml:space="preserve">Audit significant component </t>
  </si>
  <si>
    <t>Group wide internal controls</t>
  </si>
  <si>
    <t>IFS impact on consolidation audit</t>
  </si>
  <si>
    <t>Associate company</t>
  </si>
  <si>
    <t>Equity method of accounting</t>
  </si>
  <si>
    <t xml:space="preserve">Auditor to audit share of profit </t>
  </si>
  <si>
    <t xml:space="preserve">Principle auditor should have access to - don't accept if they are not supporting </t>
  </si>
  <si>
    <t xml:space="preserve">Auditor's requirement </t>
  </si>
  <si>
    <t>OAS &amp; AP</t>
  </si>
  <si>
    <t>Understand</t>
  </si>
  <si>
    <t>Group &amp; Component</t>
  </si>
  <si>
    <t>Component auditor</t>
  </si>
  <si>
    <t>Response</t>
  </si>
  <si>
    <t>You have to audit</t>
  </si>
  <si>
    <t>Other component</t>
  </si>
  <si>
    <t>AP</t>
  </si>
  <si>
    <t>SLAuS 700</t>
  </si>
  <si>
    <t>Audit reporting</t>
  </si>
  <si>
    <t>SLAuS 701</t>
  </si>
  <si>
    <t>whether FSs are free from MM</t>
  </si>
  <si>
    <t>SLAuS 705</t>
  </si>
  <si>
    <t>SLAuS 706</t>
  </si>
  <si>
    <t>Report - Opinion</t>
  </si>
  <si>
    <t>Unmodified Opinion</t>
  </si>
  <si>
    <t>Modified Opinion</t>
  </si>
  <si>
    <t>SLAuS 720</t>
  </si>
  <si>
    <t>--&gt;</t>
  </si>
  <si>
    <t>`</t>
  </si>
  <si>
    <t>Basis for Opinion</t>
  </si>
  <si>
    <t>F/Ss are present fairly</t>
  </si>
  <si>
    <t>F/Ss are true &amp; Fairview</t>
  </si>
  <si>
    <t>Whether F/Ss are not free from MM</t>
  </si>
  <si>
    <t>Scope limitation/Inability to obtained SAAE</t>
  </si>
  <si>
    <t xml:space="preserve">Multiple issues </t>
  </si>
  <si>
    <t>Disclaimer Opinion</t>
  </si>
  <si>
    <t>SAAE</t>
  </si>
  <si>
    <t>SALuS 500+</t>
  </si>
  <si>
    <t>Auditor has obtained SAAE to conclude that F/Ss are not free from MM</t>
  </si>
  <si>
    <t>SLAuS 330</t>
  </si>
  <si>
    <t>SAAE - FAP</t>
  </si>
  <si>
    <t>(Non compliance with accounting policy)</t>
  </si>
  <si>
    <t>SLAuS 315 - RAP/SALuS 330 - FAP</t>
  </si>
  <si>
    <t>TOC/SP</t>
  </si>
  <si>
    <t>Appropriateness</t>
  </si>
  <si>
    <t>Method of application</t>
  </si>
  <si>
    <t>Adequacy of presentation</t>
  </si>
  <si>
    <t>Beyond the control of Mgt</t>
  </si>
  <si>
    <t>Timing</t>
  </si>
  <si>
    <t>Mgt impose limitations</t>
  </si>
  <si>
    <t>SLAuS</t>
  </si>
  <si>
    <t>Planning/Evidance/Reporting</t>
  </si>
  <si>
    <t>SLAuS 450-Evaluate whether uncorrected misstatements are material (Size &amp; nature)</t>
  </si>
  <si>
    <t>Assets are not depreciating</t>
  </si>
  <si>
    <t>Consistency</t>
  </si>
  <si>
    <t>Fire/Backup destroyed</t>
  </si>
  <si>
    <t>Not allowing auditor to reach J/V auditor</t>
  </si>
  <si>
    <t>Stockes are not valued at lower cot or NRV</t>
  </si>
  <si>
    <t>Change in FV model to cost model</t>
  </si>
  <si>
    <t>MU-GC</t>
  </si>
  <si>
    <t>Audit appoint 2/5/2021</t>
  </si>
  <si>
    <t>J/V profit 10Mn</t>
  </si>
  <si>
    <t>COE - Independence</t>
  </si>
  <si>
    <t>Didn't participate for stk count</t>
  </si>
  <si>
    <t>50% share of profit - 5Mn</t>
  </si>
  <si>
    <t xml:space="preserve">Assurance engagement </t>
  </si>
  <si>
    <r>
      <rPr>
        <u/>
        <sz val="11"/>
        <color theme="1"/>
        <rFont val="Calibri"/>
        <family val="2"/>
        <scheme val="minor"/>
      </rPr>
      <t>General aspects</t>
    </r>
    <r>
      <rPr>
        <sz val="11"/>
        <color theme="1"/>
        <rFont val="Calibri"/>
        <family val="2"/>
        <scheme val="minor"/>
      </rPr>
      <t xml:space="preserve">
- Qualitative aspect (EU/Disclosure)
- Reasonableness of estimate (FV)
- Overall presentation
- Basis (GP/SP)</t>
    </r>
  </si>
  <si>
    <t>Material &amp; pervasive</t>
  </si>
  <si>
    <t>Material</t>
  </si>
  <si>
    <t>PBT 100Mn</t>
  </si>
  <si>
    <t>Adverse Opinion</t>
  </si>
  <si>
    <t>Qualified Opinion</t>
  </si>
  <si>
    <t>Para</t>
  </si>
  <si>
    <t>"Qualified Opinion"</t>
  </si>
  <si>
    <t>Qualified Opinion - Scope limitation</t>
  </si>
  <si>
    <t>"Except" for opinion</t>
  </si>
  <si>
    <t>"Except" for possible effects</t>
  </si>
  <si>
    <t>1. Not confined to specific AB/TA/P&amp;D
(Many issues are there)</t>
  </si>
  <si>
    <t>2. Confined to specific AB/TA/P&amp;D
(Substantial proportion of Fs-80% of assets represent stocks)</t>
  </si>
  <si>
    <t>3. Disclosures which is fundamental to FSs
(Material uncertainty on GC)</t>
  </si>
  <si>
    <t>Quantify the financial impact</t>
  </si>
  <si>
    <t>"Adverse Opinion"</t>
  </si>
  <si>
    <t>Because of the significant of the issue FSs are nit free from MM</t>
  </si>
  <si>
    <t>ABC Ltd</t>
  </si>
  <si>
    <t>EM &amp; OM</t>
  </si>
  <si>
    <t>Emphasis of matter paragraphs and other matter paragraphs</t>
  </si>
  <si>
    <t xml:space="preserve">XYX Ltd </t>
  </si>
  <si>
    <t>EM</t>
  </si>
  <si>
    <t>OM</t>
  </si>
  <si>
    <t>Mkt value</t>
  </si>
  <si>
    <t>Does not modify the
auditor's opinion</t>
  </si>
  <si>
    <r>
      <rPr>
        <sz val="11"/>
        <color rgb="FFFF0000"/>
        <rFont val="Calibri"/>
        <family val="2"/>
        <scheme val="minor"/>
      </rPr>
      <t>FV</t>
    </r>
    <r>
      <rPr>
        <sz val="11"/>
        <color theme="1"/>
        <rFont val="Calibri"/>
        <family val="2"/>
        <scheme val="minor"/>
      </rPr>
      <t xml:space="preserve"> of assets &amp; Liabilities at the date acquisition</t>
    </r>
  </si>
  <si>
    <t>1.Exceptional litigation or
regulatory action</t>
  </si>
  <si>
    <t xml:space="preserve">1. Reporting to other parties </t>
  </si>
  <si>
    <t>2. Significant subsequent event</t>
  </si>
  <si>
    <t>3.Major catastrophe that has had</t>
  </si>
  <si>
    <t>Draw users’ attention to a matter appropriately presented or disclosed</t>
  </si>
  <si>
    <t>fundamental to users’ understanding of the financial statements</t>
  </si>
  <si>
    <t>GC uncertainty</t>
  </si>
  <si>
    <t>Pending litigation</t>
  </si>
  <si>
    <t>A significant subsequent</t>
  </si>
  <si>
    <t>A major catastrophe</t>
  </si>
  <si>
    <t>additional paragraph</t>
  </si>
  <si>
    <t>other than those disclosed or presented in the</t>
  </si>
  <si>
    <t>financial statements.</t>
  </si>
  <si>
    <t>The auditor is unable to withdraw</t>
  </si>
  <si>
    <t>Key audit maters (KAM)</t>
  </si>
  <si>
    <r>
      <t>Key Audit Matters 'Those matters that, in the a</t>
    </r>
    <r>
      <rPr>
        <b/>
        <sz val="11"/>
        <color rgb="FFC00000"/>
        <rFont val="Calibri"/>
        <family val="2"/>
        <scheme val="minor"/>
      </rPr>
      <t>uditor's professional judgment,</t>
    </r>
    <r>
      <rPr>
        <b/>
        <sz val="11"/>
        <color theme="1"/>
        <rFont val="Calibri"/>
        <family val="2"/>
        <scheme val="minor"/>
      </rPr>
      <t xml:space="preserve">
were of most significance in the audit of the financial statements of the current
period</t>
    </r>
  </si>
  <si>
    <t>Reporting on KAMs aims to improve transparency</t>
  </si>
  <si>
    <t>Mandatory for PLC</t>
  </si>
  <si>
    <t>KAMs do not constitute a modification of the report</t>
  </si>
  <si>
    <t>Disclaims an opinion - Key Audit Matters section must not be included in the auditor's report</t>
  </si>
  <si>
    <t>1. Significant Risk (Planning stage)</t>
  </si>
  <si>
    <r>
      <t>Significant risks are</t>
    </r>
    <r>
      <rPr>
        <sz val="11"/>
        <color rgb="FFFF0000"/>
        <rFont val="Calibri"/>
        <family val="2"/>
        <scheme val="minor"/>
      </rPr>
      <t xml:space="preserve"> complex or unusual transactions</t>
    </r>
    <r>
      <rPr>
        <sz val="11"/>
        <color theme="1"/>
        <rFont val="Calibri"/>
        <family val="2"/>
        <scheme val="minor"/>
      </rPr>
      <t xml:space="preserve"> that may indicate fraud, or other special risks</t>
    </r>
  </si>
  <si>
    <r>
      <t xml:space="preserve">Significant risks are those that require </t>
    </r>
    <r>
      <rPr>
        <sz val="11"/>
        <color rgb="FFFF0000"/>
        <rFont val="Calibri"/>
        <family val="2"/>
        <scheme val="minor"/>
      </rPr>
      <t>special audit consideration</t>
    </r>
  </si>
  <si>
    <t>2. Significant judgement</t>
  </si>
  <si>
    <t xml:space="preserve"> - </t>
  </si>
  <si>
    <t>Estimate uncertainty - FV</t>
  </si>
  <si>
    <t>3. Significant event happened during the year</t>
  </si>
  <si>
    <t>Without EM can include in KAM</t>
  </si>
  <si>
    <t>SLAuS 720 (Revised) The Auditor's Responsibilities Relating to Other Information</t>
  </si>
  <si>
    <r>
      <rPr>
        <sz val="11"/>
        <color rgb="FFFF0000"/>
        <rFont val="Calibri"/>
        <family val="2"/>
        <scheme val="minor"/>
      </rPr>
      <t>Other information</t>
    </r>
    <r>
      <rPr>
        <sz val="11"/>
        <color theme="1"/>
        <rFont val="Calibri"/>
        <family val="2"/>
        <scheme val="minor"/>
      </rPr>
      <t xml:space="preserve"> is financial or non-financial information (other than the</t>
    </r>
  </si>
  <si>
    <r>
      <t xml:space="preserve">financial statements and the auditor's report thereon) </t>
    </r>
    <r>
      <rPr>
        <sz val="11"/>
        <color rgb="FFFF0000"/>
        <rFont val="Calibri"/>
        <family val="2"/>
        <scheme val="minor"/>
      </rPr>
      <t>included in an entity's</t>
    </r>
  </si>
  <si>
    <t>annual report.</t>
  </si>
  <si>
    <t> Overview of strategy</t>
  </si>
  <si>
    <t> Financial summaries or highlights</t>
  </si>
  <si>
    <t> Planned capital expenditures</t>
  </si>
  <si>
    <t> Financial ratios</t>
  </si>
  <si>
    <t> Explanations of critical accounting estimates and related assumptions</t>
  </si>
  <si>
    <r>
      <rPr>
        <b/>
        <sz val="11"/>
        <color rgb="FFFF0000"/>
        <rFont val="Calibri"/>
        <family val="2"/>
        <scheme val="minor"/>
      </rPr>
      <t>A misstatement</t>
    </r>
    <r>
      <rPr>
        <b/>
        <sz val="11"/>
        <color theme="1"/>
        <rFont val="Calibri"/>
        <family val="2"/>
        <scheme val="minor"/>
      </rPr>
      <t xml:space="preserve"> of the other information</t>
    </r>
    <r>
      <rPr>
        <sz val="11"/>
        <color theme="1"/>
        <rFont val="Calibri"/>
        <family val="2"/>
        <scheme val="minor"/>
      </rPr>
      <t xml:space="preserve"> exists when the other information is</t>
    </r>
  </si>
  <si>
    <t>incorrectly stated or otherwise misleading</t>
  </si>
  <si>
    <t>SLAuS 720 - Requirement</t>
  </si>
  <si>
    <r>
      <t xml:space="preserve">1.Auditor shall read the other information to identity </t>
    </r>
    <r>
      <rPr>
        <b/>
        <sz val="11"/>
        <color rgb="FFFF0000"/>
        <rFont val="Calibri"/>
        <family val="2"/>
        <scheme val="minor"/>
      </rPr>
      <t>material inconsistencies</t>
    </r>
  </si>
  <si>
    <r>
      <t xml:space="preserve">2.If available - auditor shall determine whether the </t>
    </r>
    <r>
      <rPr>
        <sz val="11"/>
        <color rgb="FFFF0000"/>
        <rFont val="Calibri"/>
        <family val="2"/>
        <scheme val="minor"/>
      </rPr>
      <t>audited financial statements or other information is misstated.</t>
    </r>
  </si>
  <si>
    <t>3.If financial statements are materially misstated - modify the audit opinion</t>
  </si>
  <si>
    <t>4.If the other information is materially misstated - communicate TCWG/Consider the implications for the auditor's report/draw from the engagement</t>
  </si>
  <si>
    <t>SLAuS 720 - Reporting</t>
  </si>
  <si>
    <t>Management is responsible for the other information</t>
  </si>
  <si>
    <t>Our opinion on the financial statements does not cover the other information</t>
  </si>
  <si>
    <t>We do not express any form of assurance conclusion thereon</t>
  </si>
  <si>
    <t>Our responsibility is to read the other information - consider whether the other information is materially inconsistent</t>
  </si>
  <si>
    <t>SLAuS 710 Comparative information – corresponding figures and comparative financial statements</t>
  </si>
  <si>
    <t>Comparative information</t>
  </si>
  <si>
    <t>Corresponding figures</t>
  </si>
  <si>
    <t>Mn</t>
  </si>
  <si>
    <t>2010/11</t>
  </si>
  <si>
    <t>2009/10</t>
  </si>
  <si>
    <t>2008/09</t>
  </si>
  <si>
    <t>2007/08</t>
  </si>
  <si>
    <t>Addition</t>
  </si>
  <si>
    <t>corresponding figures</t>
  </si>
  <si>
    <t>Audit FS of 2010/11</t>
  </si>
  <si>
    <t>Opinion is based on current year figures only</t>
  </si>
  <si>
    <r>
      <t xml:space="preserve">Corresponding figure is </t>
    </r>
    <r>
      <rPr>
        <sz val="11"/>
        <color rgb="FFC00000"/>
        <rFont val="Calibri"/>
        <family val="2"/>
        <scheme val="minor"/>
      </rPr>
      <t>integral part</t>
    </r>
    <r>
      <rPr>
        <sz val="11"/>
        <color theme="1"/>
        <rFont val="Calibri"/>
        <family val="2"/>
        <scheme val="minor"/>
      </rPr>
      <t xml:space="preserve"> of 140Mn</t>
    </r>
  </si>
  <si>
    <t>Corresponding figure is 40Mn - reliable or not?</t>
  </si>
  <si>
    <t>Auditor take Management representation latter as additional audit evidence</t>
  </si>
  <si>
    <t>Depreciation</t>
  </si>
  <si>
    <t>SLM</t>
  </si>
  <si>
    <t>RBM</t>
  </si>
  <si>
    <t>Evaluation of whether</t>
  </si>
  <si>
    <t>Accounting policies are not consistently applied</t>
  </si>
  <si>
    <t>Reason for inconsistency</t>
  </si>
  <si>
    <t>Disclose the reason</t>
  </si>
  <si>
    <t>SLAuS 510 Initial audit engagements – opening balances</t>
  </si>
  <si>
    <t>Applied for initial engagement</t>
  </si>
  <si>
    <t>Auditor's objective is to collect SAAE whether:</t>
  </si>
  <si>
    <t>Opening balances contain misstatements that material</t>
  </si>
  <si>
    <t>Accounting policies are consistently applied or changes  presented and disclosed</t>
  </si>
  <si>
    <t>reviewing the predecessor auditor's working papers</t>
  </si>
  <si>
    <t>Evaluating whether audit procedures performed in the current period provide evidence relevant to opening balances</t>
  </si>
  <si>
    <t>Performing specific audit procedures to obtain evidence regarding opening</t>
  </si>
  <si>
    <t>balances</t>
  </si>
  <si>
    <t>Audit conclusions and reporting</t>
  </si>
  <si>
    <t>-If the auditor cannot obtain sufficient appropriate audit evidence</t>
  </si>
  <si>
    <t>Qualified opinion or a disclaimer of opinion</t>
  </si>
  <si>
    <t>- If the opening balances contain MM</t>
  </si>
  <si>
    <t>Qualified opinion or an Adverse opinion.</t>
  </si>
  <si>
    <t>- Period's accounting policies are not consistently applied</t>
  </si>
  <si>
    <t>- If a prior-period modification remains relevant and material</t>
  </si>
  <si>
    <t>Auditor shall modify the auditor's opinion</t>
  </si>
  <si>
    <t>SLAuS 620USING THE WORK OF AN AUDITOR’S EXPERT</t>
  </si>
  <si>
    <t>Who is an Expert?</t>
  </si>
  <si>
    <t>Requirements</t>
  </si>
  <si>
    <t>Competence, Capabilities and Objectivity of the Auditor’s Expert</t>
  </si>
  <si>
    <t>Evaluating the Adequacy of the Auditor’s Expert’s Work</t>
  </si>
  <si>
    <t>Auditor’s expert</t>
  </si>
  <si>
    <r>
      <t>An individual or organization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possessing expertise</t>
    </r>
    <r>
      <rPr>
        <sz val="11"/>
        <color theme="1"/>
        <rFont val="Calibri"/>
        <family val="2"/>
        <scheme val="minor"/>
      </rPr>
      <t xml:space="preserve"> in a field </t>
    </r>
    <r>
      <rPr>
        <b/>
        <sz val="11"/>
        <color rgb="FFFF0000"/>
        <rFont val="Calibri"/>
        <family val="2"/>
        <scheme val="minor"/>
      </rPr>
      <t>other than accounting or auditing</t>
    </r>
  </si>
  <si>
    <t>Determining the Need for an Auditor’s Expert</t>
  </si>
  <si>
    <t xml:space="preserve">Competence - Qualification/Experience/Specialty </t>
  </si>
  <si>
    <t>The relevance and reasonableness of that expert’s findings or conclusions</t>
  </si>
  <si>
    <t>Necessary to obtain sufficient appropriate audit evidence</t>
  </si>
  <si>
    <t>Capabilities - Ability to work with limited data</t>
  </si>
  <si>
    <t xml:space="preserve">Reasonableness of significant assumptions and methods </t>
  </si>
  <si>
    <t>Used by the auditor to assist the auditor in obtaining sufficient appropriate audit evidence.</t>
  </si>
  <si>
    <t>Objectivity - Independence</t>
  </si>
  <si>
    <t>Relevance, completeness, and accuracy of that source data</t>
  </si>
  <si>
    <t>Nature, Timing and Extent of Audit Procedures</t>
  </si>
  <si>
    <r>
      <t xml:space="preserve">Auditor’s procedures with respect to the </t>
    </r>
    <r>
      <rPr>
        <sz val="11"/>
        <color rgb="FFFF0000"/>
        <rFont val="Calibri"/>
        <family val="2"/>
        <scheme val="minor"/>
      </rPr>
      <t>requirements</t>
    </r>
  </si>
  <si>
    <r>
      <t xml:space="preserve">If the auditor’s expert's work is </t>
    </r>
    <r>
      <rPr>
        <b/>
        <sz val="11"/>
        <color rgb="FFFF0000"/>
        <rFont val="Calibri"/>
        <family val="2"/>
        <scheme val="minor"/>
      </rPr>
      <t>not adequate</t>
    </r>
  </si>
  <si>
    <t>Expertise –</t>
  </si>
  <si>
    <r>
      <rPr>
        <b/>
        <sz val="11"/>
        <color rgb="FFFF0000"/>
        <rFont val="Calibri"/>
        <family val="2"/>
        <scheme val="minor"/>
      </rPr>
      <t xml:space="preserve"> Skills, knowledge and experience</t>
    </r>
    <r>
      <rPr>
        <sz val="11"/>
        <color theme="1"/>
        <rFont val="Calibri"/>
        <family val="2"/>
        <scheme val="minor"/>
      </rPr>
      <t xml:space="preserve"> in a particular field.</t>
    </r>
  </si>
  <si>
    <t>Agreement with the Auditor’s Expert</t>
  </si>
  <si>
    <t>Agree with that expert on the nature and extent of further work to be performed</t>
  </si>
  <si>
    <t>a</t>
  </si>
  <si>
    <t>The nature of the matter to which that expert’s work relates;</t>
  </si>
  <si>
    <t>The auditor shall agree, in writing</t>
  </si>
  <si>
    <t>Perform additional audit procedures appropriate to the circumstances</t>
  </si>
  <si>
    <t>b</t>
  </si>
  <si>
    <t>The risks of MM in the matter to which that expert’s work relates;</t>
  </si>
  <si>
    <t>-The nature, scope and objectives of that expert’s work</t>
  </si>
  <si>
    <t>Management’s expert</t>
  </si>
  <si>
    <t>c</t>
  </si>
  <si>
    <t>The significance of that expert’s work in the context of the audit;</t>
  </si>
  <si>
    <t>- The respective roles and responsibilities of the auditor</t>
  </si>
  <si>
    <t>d</t>
  </si>
  <si>
    <t>The auditor’s knowledge of and experience with previous work</t>
  </si>
  <si>
    <t>- The N,T,E of communication between the auditor
and that expert</t>
  </si>
  <si>
    <t>Reference to the Auditor’s Expert in the Auditor’s Report</t>
  </si>
  <si>
    <t>e</t>
  </si>
  <si>
    <t>Compliance with auditor’s firm’s quality control</t>
  </si>
  <si>
    <t>- Confidentiality requirements.</t>
  </si>
  <si>
    <t xml:space="preserve">The auditor shall not refer - </t>
  </si>
  <si>
    <t>unmodified opinion unless required by law or regulation to do so</t>
  </si>
  <si>
    <t>Used by the entity to assist the entity in preparing the financial statements</t>
  </si>
  <si>
    <t xml:space="preserve">Auditor makes reference - </t>
  </si>
  <si>
    <t>such reference is relevant to an understanding of a modification to the auditor’s opinion,</t>
  </si>
  <si>
    <t>such reference does not reduce the auditor’s responsibility for that opinion</t>
  </si>
  <si>
    <t>RAP</t>
  </si>
  <si>
    <t>Group materiality</t>
  </si>
  <si>
    <t>30Mn</t>
  </si>
  <si>
    <t>Opinion</t>
  </si>
  <si>
    <t>Unmodified opinion</t>
  </si>
  <si>
    <t>Sub 1 Materiality</t>
  </si>
  <si>
    <t>FSs are Materially misstated</t>
  </si>
  <si>
    <t xml:space="preserve">16mn </t>
  </si>
  <si>
    <t>Group audit instruction</t>
  </si>
  <si>
    <t>-Group &amp; components</t>
  </si>
  <si>
    <t>- Group wide controls - inter company balance confirmation, Monthly reporting of group accounts/ audit committee review/ERP</t>
  </si>
  <si>
    <t>- consolidation process - year end/ GAPP adjustment</t>
  </si>
  <si>
    <t xml:space="preserve"> - Component auditor - independence/competence/regulate by CA or monitoring board/ can access to auditor</t>
  </si>
  <si>
    <t xml:space="preserve">Response to </t>
  </si>
  <si>
    <t>Risk of MM</t>
  </si>
  <si>
    <t>GW calculation</t>
  </si>
  <si>
    <t>GW impriment</t>
  </si>
  <si>
    <t>Curanncy tranlation</t>
  </si>
  <si>
    <t>Significant RPT</t>
  </si>
  <si>
    <t>How ?</t>
  </si>
  <si>
    <t>SC</t>
  </si>
  <si>
    <t>OC</t>
  </si>
  <si>
    <t>AP at group level</t>
  </si>
  <si>
    <t>Audit based on Component materiality</t>
  </si>
  <si>
    <t>Specific balances</t>
  </si>
  <si>
    <t>Audit SR</t>
  </si>
  <si>
    <t>Test group wide controls</t>
  </si>
  <si>
    <t xml:space="preserve">Review group structure approved by group </t>
  </si>
  <si>
    <t>Control/Significant ifulance/JC</t>
  </si>
  <si>
    <t>Financial information in console reporting</t>
  </si>
  <si>
    <t>Indivual column cross check with individual accounts</t>
  </si>
  <si>
    <t>GAAP adjustments</t>
  </si>
  <si>
    <t>Policy difference</t>
  </si>
  <si>
    <t>Currency translation</t>
  </si>
  <si>
    <t>using closing rate</t>
  </si>
  <si>
    <t>Code of Ethics</t>
  </si>
  <si>
    <t>Safeguards created by the profession, legislation or regulation</t>
  </si>
  <si>
    <t>Application of SG</t>
  </si>
  <si>
    <t>to</t>
  </si>
  <si>
    <t>To eliminate or reduce</t>
  </si>
  <si>
    <t>- Educational, training and experience requirements for entry into the profession.</t>
  </si>
  <si>
    <t>Fundamental Ethical Principles</t>
  </si>
  <si>
    <t>Threats</t>
  </si>
  <si>
    <t>Safe guard</t>
  </si>
  <si>
    <t>- Continuing professional development requirements.(CPD)</t>
  </si>
  <si>
    <t>(FEP)</t>
  </si>
  <si>
    <t>- Corporate governance regulations.</t>
  </si>
  <si>
    <t>Threat is clearly insignificant</t>
  </si>
  <si>
    <t>Threat is significant</t>
  </si>
  <si>
    <t>Threat is so significant</t>
  </si>
  <si>
    <t>01. Integrity (Honest/straight forward)</t>
  </si>
  <si>
    <t>Self Interest</t>
  </si>
  <si>
    <t>Financial/non financial</t>
  </si>
  <si>
    <t>- Professional standards.</t>
  </si>
  <si>
    <t>No SG required</t>
  </si>
  <si>
    <t>Apply SG</t>
  </si>
  <si>
    <t>Can't apply SG</t>
  </si>
  <si>
    <t>To be straightforward and honest in all professional and business relationships.</t>
  </si>
  <si>
    <t>The threat that a financial or other interest will inappropriately influence the professional accountant’s judgment or behavior;</t>
  </si>
  <si>
    <t>- Professional or regulatory monitoring and disciplinary procedures</t>
  </si>
  <si>
    <t>Audit manager is having 10 shares of JKH</t>
  </si>
  <si>
    <t xml:space="preserve">Audit manager in continuing with client for 10 year </t>
  </si>
  <si>
    <t>Audit manger is having 25% of share of client</t>
  </si>
  <si>
    <t xml:space="preserve">Rorate the manager </t>
  </si>
  <si>
    <t>NO SG - withdraw from engagement</t>
  </si>
  <si>
    <t>02. Objectivity (Not bias/Independent)</t>
  </si>
  <si>
    <r>
      <t xml:space="preserve">Familiarity </t>
    </r>
    <r>
      <rPr>
        <sz val="11"/>
        <rFont val="Calibri"/>
        <family val="2"/>
        <scheme val="minor"/>
      </rPr>
      <t>(Close family/ long association)</t>
    </r>
  </si>
  <si>
    <t>Safeguards in the work environment.</t>
  </si>
  <si>
    <t>Not allow bias, conflict of interest or undue influence of others to override professional or business judgments.</t>
  </si>
  <si>
    <t>the threat that due to a long or close relationship with a client or employer, a professional accountant will be too sympathetic to their interests or too accepting of their work</t>
  </si>
  <si>
    <t>Engagement-specific safeguards</t>
  </si>
  <si>
    <t>03. PC &amp; DC</t>
  </si>
  <si>
    <t xml:space="preserve">Self review </t>
  </si>
  <si>
    <t xml:space="preserve"> - Rotating senior assurance team personnel.</t>
  </si>
  <si>
    <r>
      <t xml:space="preserve">To maintain professional </t>
    </r>
    <r>
      <rPr>
        <sz val="11"/>
        <color rgb="FFFF0000"/>
        <rFont val="Calibri"/>
        <family val="2"/>
        <scheme val="minor"/>
      </rPr>
      <t>knowledge and skill at the level required</t>
    </r>
    <r>
      <rPr>
        <sz val="11"/>
        <color theme="1"/>
        <rFont val="Calibri"/>
        <family val="2"/>
        <scheme val="minor"/>
      </rPr>
      <t xml:space="preserve"> to ensure that a client or employer receives competent professional services based on current developments in practice, legislation and techniques and act diligently and in accordance with applicable technical and professional standards.</t>
    </r>
  </si>
  <si>
    <r>
      <t xml:space="preserve">The threat that a professional accountant </t>
    </r>
    <r>
      <rPr>
        <sz val="11"/>
        <color rgb="FFC00000"/>
        <rFont val="Calibri"/>
        <family val="2"/>
        <scheme val="minor"/>
      </rPr>
      <t>will not appropriately evaluate the results of a previous judgment made</t>
    </r>
    <r>
      <rPr>
        <sz val="11"/>
        <color theme="1"/>
        <rFont val="Calibri"/>
        <family val="2"/>
        <scheme val="minor"/>
      </rPr>
      <t xml:space="preserve"> or service performed by the professional accountant, or by another individual within the professional accountant’s firm or employing organization, on which the accountant will rely when forming a judgment as part of providing a current service</t>
    </r>
  </si>
  <si>
    <t>-Involving another firm to perform or re-perform part of the engagement.
- Discussing ethical issues with those charged with governance of the client.
-Having a professional accountant who was not a member of the assurance team review the assurance work performed or otherwise advise as necessary</t>
  </si>
  <si>
    <t>04. Confidentiality</t>
  </si>
  <si>
    <t>Advocacy</t>
  </si>
  <si>
    <t>Firm-wide safeguards</t>
  </si>
  <si>
    <t>Not disclose any such information to third parties without proper and specific authority, unless there is a legal or professional right or duty to disclose, nor use the information for the personal advantage of the professional accountant or third parties.</t>
  </si>
  <si>
    <t>The threat that a professional accountant will promote a client’s or employer’s position to the point that the professional accountant’s objectivity is compromised;</t>
  </si>
  <si>
    <t xml:space="preserve"> - Leadership of the firm that stresses the importance of compliance with the fundamental principles.
- Policies and procedures to implement and monitor quality control of engagements
- A disciplinary mechanism to promote compliance with policies and procedures</t>
  </si>
  <si>
    <t>05. Professional behaviour</t>
  </si>
  <si>
    <t>Intimidation</t>
  </si>
  <si>
    <t>To comply with relevant laws and regulations and avoid any action that discredits the profession</t>
  </si>
  <si>
    <t>the threat that a professional accountant will be deterred from acting objectively because of actual or perceived pressures, including attempts to exercise undue influence over the professional accountant.</t>
  </si>
  <si>
    <t>Law, Ethics and Morality</t>
  </si>
  <si>
    <t>Laws</t>
  </si>
  <si>
    <t>Morality</t>
  </si>
  <si>
    <t>Values</t>
  </si>
  <si>
    <t>Laws and regulations set a minimum standard of behaviour</t>
  </si>
  <si>
    <t>Personal beliefs about what is right or wrong</t>
  </si>
  <si>
    <t>Values can be the basis for ethical views and actions.</t>
  </si>
  <si>
    <t>Must comply</t>
  </si>
  <si>
    <t>Morality has nothing to do with the law</t>
  </si>
  <si>
    <t>For example, as an individual you may have views about whether war is justifiable</t>
  </si>
  <si>
    <t>or not, or whether the division of society into rich and poor is undesirable or</t>
  </si>
  <si>
    <t>acceptable.</t>
  </si>
  <si>
    <t>Independence</t>
  </si>
  <si>
    <t>Independence of mind</t>
  </si>
  <si>
    <t>Independence in appearance</t>
  </si>
  <si>
    <t>Audit manger's sun has invested 40% of shares in audit client</t>
  </si>
  <si>
    <t>But it will create doubt on other other's mind</t>
  </si>
  <si>
    <t>Disclosure of this interest &amp; audit F/Ss</t>
  </si>
  <si>
    <t>1.Financial interests</t>
  </si>
  <si>
    <t>Ex:- audit firm owns shares in the client</t>
  </si>
  <si>
    <t>Does not allow,</t>
  </si>
  <si>
    <t>- The audit firm, or a network firm</t>
  </si>
  <si>
    <t>- A member of the audit team</t>
  </si>
  <si>
    <t xml:space="preserve"> -Immediate family member of a member of the audit team</t>
  </si>
  <si>
    <t>Safeguards</t>
  </si>
  <si>
    <t>- Disposing of the interest</t>
  </si>
  <si>
    <t>- Removing the individual from the team</t>
  </si>
  <si>
    <t>- Keeping the client's audit committee informed of the situation</t>
  </si>
  <si>
    <t>- Using an independent partner to review work carried out</t>
  </si>
  <si>
    <t>2.Close business relationships</t>
  </si>
  <si>
    <t xml:space="preserve">Ex:- </t>
  </si>
  <si>
    <t>-Having a financial interest in a joint venture</t>
  </si>
  <si>
    <t>- Combine product or services of firm &amp; client &amp; market as a package</t>
  </si>
  <si>
    <t>- Distribution or marketing arrangements</t>
  </si>
  <si>
    <t>- interest is clearly insignificant - Apply SG</t>
  </si>
  <si>
    <t>- if not - Auditor should not participate in such a venture with an audit client</t>
  </si>
  <si>
    <t>- If close business relationship exist - terminate those</t>
  </si>
  <si>
    <t>3. Employment with an audit client</t>
  </si>
  <si>
    <t>Ex: -staff might transfer between an audit firm and a client</t>
  </si>
  <si>
    <t>- Modifying the audit plan;</t>
  </si>
  <si>
    <t xml:space="preserve"> -Assigning individuals to the audit team who have sufficient experience</t>
  </si>
  <si>
    <t>- Having an independent professional accountant review the work of the former member of the audit team</t>
  </si>
  <si>
    <t>4. Temporary staff assignments</t>
  </si>
  <si>
    <t>Staff must not assume management responsibilities,</t>
  </si>
  <si>
    <t>safeguards</t>
  </si>
  <si>
    <t>- Conducting an additional review of the work performed by the loaned staff</t>
  </si>
  <si>
    <t>- Not giving the loaned staff audit responsibility</t>
  </si>
  <si>
    <t>- Not including the loaned staff in the audit team</t>
  </si>
  <si>
    <t>5. Partner on client board</t>
  </si>
  <si>
    <r>
      <t xml:space="preserve">A partner or employee of an audit firm </t>
    </r>
    <r>
      <rPr>
        <sz val="11"/>
        <color rgb="FFFF0000"/>
        <rFont val="Calibri"/>
        <family val="2"/>
        <scheme val="minor"/>
      </rPr>
      <t>should not serve on the board</t>
    </r>
    <r>
      <rPr>
        <sz val="11"/>
        <color theme="1"/>
        <rFont val="Calibri"/>
        <family val="2"/>
        <scheme val="minor"/>
      </rPr>
      <t xml:space="preserve"> of an audit</t>
    </r>
  </si>
  <si>
    <t>client.</t>
  </si>
  <si>
    <t>Acceptable- to perform the role of company secretary for an audit client</t>
  </si>
  <si>
    <t>6.Family and personal relationships</t>
  </si>
  <si>
    <t>When an immediate family member of a member of the audit team is a director, an</t>
  </si>
  <si>
    <r>
      <t xml:space="preserve">officer or an employee of the audit client, individual should be </t>
    </r>
    <r>
      <rPr>
        <sz val="11"/>
        <color rgb="FFFF0000"/>
        <rFont val="Calibri"/>
        <family val="2"/>
        <scheme val="minor"/>
      </rPr>
      <t>removed from the audit team</t>
    </r>
  </si>
  <si>
    <t>7.Compensation and evaluation policies</t>
  </si>
  <si>
    <t>member of the audit team is evaluated on selling non-assurance services to the client</t>
  </si>
  <si>
    <t>- Removing the member from the audit team</t>
  </si>
  <si>
    <t>- Having the team member’s work reviewed by a professional accountant</t>
  </si>
  <si>
    <t>- revise the compensation plan</t>
  </si>
  <si>
    <t>8. Gifts and hospitality</t>
  </si>
  <si>
    <t>Unless the value of the gift or hospitality is clearly insignificant, a firm or a member</t>
  </si>
  <si>
    <r>
      <t xml:space="preserve">of an audit team </t>
    </r>
    <r>
      <rPr>
        <sz val="11"/>
        <color rgb="FFFF0000"/>
        <rFont val="Calibri"/>
        <family val="2"/>
        <scheme val="minor"/>
      </rPr>
      <t>should not accept.</t>
    </r>
  </si>
  <si>
    <t>9.Loans and guarantees</t>
  </si>
  <si>
    <t>-The client is a bank or other similar institution ( ex:- Seylan bank)</t>
  </si>
  <si>
    <t>loan for firm or member of firm under normal commercial terms - No threat</t>
  </si>
  <si>
    <t>If the loan is material - Apply SG (independent review (by a partner from another office in the firm)</t>
  </si>
  <si>
    <t>client that is not a bank or similar institution - No loan can be taken</t>
  </si>
  <si>
    <t>10. Overdue fees</t>
  </si>
  <si>
    <t>fees due from an audit client remain unpaid for a long time</t>
  </si>
  <si>
    <t>SG</t>
  </si>
  <si>
    <t>- Arrange for an additional professional accountant who did not take part in the audit engagement to review</t>
  </si>
  <si>
    <t>11.Contingent fees</t>
  </si>
  <si>
    <t>Contingent fees are fees calculated on a predetermined basis relating to the</t>
  </si>
  <si>
    <t>outcome or result of a transaction or the result of the work performed.</t>
  </si>
  <si>
    <r>
      <t xml:space="preserve">Firm is </t>
    </r>
    <r>
      <rPr>
        <sz val="11"/>
        <color rgb="FFFF0000"/>
        <rFont val="Calibri"/>
        <family val="2"/>
        <scheme val="minor"/>
      </rPr>
      <t>not permitted</t>
    </r>
    <r>
      <rPr>
        <sz val="11"/>
        <color theme="1"/>
        <rFont val="Calibri"/>
        <family val="2"/>
        <scheme val="minor"/>
      </rPr>
      <t xml:space="preserve"> to enter into any contingent fee arrangement - relating assurance service</t>
    </r>
  </si>
  <si>
    <t>It would also usually be inappropriate to accept a contingent fee for non-assurance work</t>
  </si>
  <si>
    <t>12. High percentage of fees</t>
  </si>
  <si>
    <t>When a firm receives a high proportion of its fee income from just one audit client,</t>
  </si>
  <si>
    <t>Reducing the dependency on the client</t>
  </si>
  <si>
    <t>External quality control reviews</t>
  </si>
  <si>
    <t>Note</t>
  </si>
  <si>
    <t>For audit clients that are public interest entities, the Code states that</t>
  </si>
  <si>
    <t>where total fees from the client represent more than 15% of the firm's</t>
  </si>
  <si>
    <t>total fees for two consecutive years</t>
  </si>
  <si>
    <t>13. Lowballing</t>
  </si>
  <si>
    <t>When a firm quotes a significantly lower fee level for an audit service</t>
  </si>
  <si>
    <t>-Maintaining records</t>
  </si>
  <si>
    <t>-Complying with all applicable auditing standards</t>
  </si>
  <si>
    <t>Self review</t>
  </si>
  <si>
    <t>1.Recent service with an audit client</t>
  </si>
  <si>
    <t>Individuals who have been a director or officer of the audit client has given significant influence over the
preparation of the accounting records - should not be assigned to the audit team</t>
  </si>
  <si>
    <t>- Obtaining a quality control review</t>
  </si>
  <si>
    <t>- Discussing the issue with the audit committee</t>
  </si>
  <si>
    <t>2. Provision of general other (non-audit) services</t>
  </si>
  <si>
    <t>Decline to provide a non-audit service - if not reduce the threat to an acceptable level</t>
  </si>
  <si>
    <t>3. Preparing accounting records and financial statements</t>
  </si>
  <si>
    <t>Firm prepares accounting records and financial statements and then audits them</t>
  </si>
  <si>
    <t>-Using staff members other than audit team members to carry out work</t>
  </si>
  <si>
    <t>- Obtaining client approval for work undertaken</t>
  </si>
  <si>
    <t>4. Valuation services</t>
  </si>
  <si>
    <r>
      <t xml:space="preserve">-Audit firms </t>
    </r>
    <r>
      <rPr>
        <sz val="11"/>
        <color rgb="FFFF0000"/>
        <rFont val="Calibri"/>
        <family val="2"/>
        <scheme val="minor"/>
      </rPr>
      <t>should not carry out</t>
    </r>
    <r>
      <rPr>
        <sz val="11"/>
        <color theme="1"/>
        <rFont val="Calibri"/>
        <family val="2"/>
        <scheme val="minor"/>
      </rPr>
      <t xml:space="preserve"> valuations on matters which will be</t>
    </r>
  </si>
  <si>
    <t>material to the financial statements which involve a significant degree</t>
  </si>
  <si>
    <t>of subjectivity.</t>
  </si>
  <si>
    <t>- If client is PLC- the audit firm is not permitted to provide valuation services</t>
  </si>
  <si>
    <t>- If the valuation is for an immaterial matter Apply SG</t>
  </si>
  <si>
    <t>-Second partner review</t>
  </si>
  <si>
    <t>-Confirming that the client understands the valuation and the assumptions used</t>
  </si>
  <si>
    <t>-Ensuring the client acknowledges responsibility for the valuation</t>
  </si>
  <si>
    <t>5.Taxation services</t>
  </si>
  <si>
    <t>- Tax return preparation - does not threaten independence</t>
  </si>
  <si>
    <t>- Tax computation - Can't do for PLC. For no public entities, It is acceptable to do so provided that safeguards are applied</t>
  </si>
  <si>
    <r>
      <t xml:space="preserve">- Tax planning - may be acceptable in certain circumstances. But,tax advice depends on a particular accounting treatment (Ex- DT) - </t>
    </r>
    <r>
      <rPr>
        <sz val="11"/>
        <color rgb="FFFF0000"/>
        <rFont val="Calibri"/>
        <family val="2"/>
        <scheme val="minor"/>
      </rPr>
      <t>then the service should not be provided</t>
    </r>
  </si>
  <si>
    <r>
      <t xml:space="preserve"> -Assistance in the resolution of tax disputes - if the firm is acting as an advocate and the effect of the matter is material to the financial statements to be audited - </t>
    </r>
    <r>
      <rPr>
        <sz val="11"/>
        <color rgb="FFFF0000"/>
        <rFont val="Calibri"/>
        <family val="2"/>
        <scheme val="minor"/>
      </rPr>
      <t>not permitted to act</t>
    </r>
  </si>
  <si>
    <t>6. Internal audit services</t>
  </si>
  <si>
    <t>An audit firm's personnel must not assume a management responsibility</t>
  </si>
  <si>
    <t>management responsibilities</t>
  </si>
  <si>
    <t>- Setting internal audit policies</t>
  </si>
  <si>
    <t>- Directing and taking responsibility for the actions</t>
  </si>
  <si>
    <t>- Taking responsibility for designing, implementing and maintaining internal control</t>
  </si>
  <si>
    <t>Internal audit services must not be provided for PLC if,</t>
  </si>
  <si>
    <t>- A significant part of the internal controls over financial reporting</t>
  </si>
  <si>
    <t>- Amounts or disclosures which are material to the financial statements</t>
  </si>
  <si>
    <t>7. Corporate finance</t>
  </si>
  <si>
    <t>Client in defining corporate strategies, assisting in identifying possible sources of capital and providing structuring advice</t>
  </si>
  <si>
    <t>Using different teams of staff and ensuring no management decisions are taken on behalf of the client</t>
  </si>
  <si>
    <t>8. IT systems services</t>
  </si>
  <si>
    <t>IT systems work for audit clients not related to internal control over financial reporting is not deemed to create a threat</t>
  </si>
  <si>
    <r>
      <t>as long as</t>
    </r>
    <r>
      <rPr>
        <sz val="11"/>
        <color rgb="FFFF0000"/>
        <rFont val="Calibri"/>
        <family val="2"/>
        <scheme val="minor"/>
      </rPr>
      <t xml:space="preserve"> no management responsibility is assumed by the audit firm's personnel</t>
    </r>
  </si>
  <si>
    <t xml:space="preserve">If client is PLC - such services should not be provided </t>
  </si>
  <si>
    <t>Audit services</t>
  </si>
  <si>
    <t>JKH group</t>
  </si>
  <si>
    <t xml:space="preserve">1. Statutory FS audit </t>
  </si>
  <si>
    <t>2. Review engagement</t>
  </si>
  <si>
    <t>SLSRE</t>
  </si>
  <si>
    <t>3. Special purpose audit</t>
  </si>
  <si>
    <t>SLAuS 800</t>
  </si>
  <si>
    <t>4. New acquisition</t>
  </si>
  <si>
    <t>Sustainability</t>
  </si>
  <si>
    <t>GRI Index</t>
  </si>
  <si>
    <t>6.Internal controls</t>
  </si>
  <si>
    <t>7. Preparation of financial statements</t>
  </si>
  <si>
    <t>E.g.:- Interim FS audit</t>
  </si>
  <si>
    <t xml:space="preserve">E.g.:- Bank wants auditor's report to ensure FSs are based on agreed terms </t>
  </si>
  <si>
    <t>JKH</t>
  </si>
  <si>
    <t>TJ</t>
  </si>
  <si>
    <t>Triple bottom accounting</t>
  </si>
  <si>
    <t>Compilation of financial information</t>
  </si>
  <si>
    <t>Ture &amp; Fairview</t>
  </si>
  <si>
    <r>
      <rPr>
        <sz val="11"/>
        <color rgb="FFFF0000"/>
        <rFont val="Calibri"/>
        <family val="2"/>
        <scheme val="minor"/>
      </rPr>
      <t xml:space="preserve">Nothing </t>
    </r>
    <r>
      <rPr>
        <sz val="11"/>
        <color theme="1"/>
        <rFont val="Calibri"/>
        <family val="2"/>
        <scheme val="minor"/>
      </rPr>
      <t>has come to our attention which causes as to believe that FSs do not gives True &amp; Fairview</t>
    </r>
  </si>
  <si>
    <t>Due diligence (DD) - Consultancy work</t>
  </si>
  <si>
    <t xml:space="preserve">Economic </t>
  </si>
  <si>
    <t>Not Ture &amp; Fairview</t>
  </si>
  <si>
    <t>No opinion</t>
  </si>
  <si>
    <r>
      <t xml:space="preserve">Agree for some work &amp; perform only agreed work - </t>
    </r>
    <r>
      <rPr>
        <b/>
        <sz val="11"/>
        <color rgb="FFFF0000"/>
        <rFont val="Calibri"/>
        <family val="2"/>
        <scheme val="minor"/>
      </rPr>
      <t>AUP</t>
    </r>
  </si>
  <si>
    <t>Opinion can be provided</t>
  </si>
  <si>
    <t>Environment</t>
  </si>
  <si>
    <t xml:space="preserve">Evaluate financial prospect &amp; existing assets &amp; labilities </t>
  </si>
  <si>
    <t>Social</t>
  </si>
  <si>
    <t>Reasonable assurance</t>
  </si>
  <si>
    <t>High level assurance/Positive form of expression</t>
  </si>
  <si>
    <t>Limited assurance/Lower level assurance/Negative form of expression</t>
  </si>
  <si>
    <t>Implementation is based on GRI index</t>
  </si>
  <si>
    <t>R</t>
  </si>
  <si>
    <t>Report can be given</t>
  </si>
  <si>
    <t>Can we provide 100% assurance ? No</t>
  </si>
  <si>
    <t>Difference between Audit &amp; review engagement</t>
  </si>
  <si>
    <t>E</t>
  </si>
  <si>
    <t>Out come</t>
  </si>
  <si>
    <t>There is no evidence gathering process</t>
  </si>
  <si>
    <t>(Absolute assurance)</t>
  </si>
  <si>
    <t>Why?</t>
  </si>
  <si>
    <t>- Cost is high in audit</t>
  </si>
  <si>
    <t>- Inherent limitation of Ics</t>
  </si>
  <si>
    <t xml:space="preserve"> - Time spend is high in audit</t>
  </si>
  <si>
    <t>T</t>
  </si>
  <si>
    <t>Auditor/Bank/RP</t>
  </si>
  <si>
    <t>- Audit is based sample</t>
  </si>
  <si>
    <t xml:space="preserve">- More staff required for audit </t>
  </si>
  <si>
    <t>- AE are persuasive than conclusive</t>
  </si>
  <si>
    <t>GRI</t>
  </si>
  <si>
    <t>LKAS/SLFRS</t>
  </si>
  <si>
    <t>LKAS/SLAuS 800</t>
  </si>
  <si>
    <t>No suitable criteria</t>
  </si>
  <si>
    <t>Audit report</t>
  </si>
  <si>
    <t>Element of sustainability</t>
  </si>
  <si>
    <t>Financial &amp; Non financial info"</t>
  </si>
  <si>
    <t>HFI</t>
  </si>
  <si>
    <t>Auditor/IU/RP</t>
  </si>
  <si>
    <t xml:space="preserve">Assurance can be provided </t>
  </si>
  <si>
    <t xml:space="preserve">Assurance can't be provided </t>
  </si>
  <si>
    <t>Assurance service</t>
  </si>
  <si>
    <t>Related service</t>
  </si>
  <si>
    <t>Assurance engagement risk</t>
  </si>
  <si>
    <t>Review Engagement</t>
  </si>
  <si>
    <t>Inquiry/AP</t>
  </si>
  <si>
    <t>Reduce to lower level</t>
  </si>
  <si>
    <t>Audit of F/Ss</t>
  </si>
  <si>
    <t>RAP/FAP</t>
  </si>
  <si>
    <t>SAP/TOD</t>
  </si>
  <si>
    <t>Prospective financial information - SLSAE 3400</t>
  </si>
  <si>
    <r>
      <t xml:space="preserve">Prospective financial information is difficult to give assurance about </t>
    </r>
    <r>
      <rPr>
        <sz val="11"/>
        <color rgb="FFFF0000"/>
        <rFont val="Calibri"/>
        <family val="2"/>
        <scheme val="minor"/>
      </rPr>
      <t>because it is highly subjective</t>
    </r>
    <r>
      <rPr>
        <sz val="11"/>
        <color theme="1"/>
        <rFont val="Calibri"/>
        <family val="2"/>
        <scheme val="minor"/>
      </rPr>
      <t>.</t>
    </r>
  </si>
  <si>
    <r>
      <t xml:space="preserve">Prospective financial information (PFI) is information based on </t>
    </r>
    <r>
      <rPr>
        <sz val="11"/>
        <color rgb="FFFF0000"/>
        <rFont val="Calibri"/>
        <family val="2"/>
        <scheme val="minor"/>
      </rPr>
      <t>assumptions</t>
    </r>
  </si>
  <si>
    <t>Expressing an Opinion</t>
  </si>
  <si>
    <r>
      <t xml:space="preserve">It is impossible to give the same level of assurance about PFI as it is for historical financial information but </t>
    </r>
    <r>
      <rPr>
        <sz val="11"/>
        <color rgb="FFFF0000"/>
        <rFont val="Calibri"/>
        <family val="2"/>
        <scheme val="minor"/>
      </rPr>
      <t>negative assurance may be given</t>
    </r>
    <r>
      <rPr>
        <sz val="11"/>
        <color theme="1"/>
        <rFont val="Calibri"/>
        <family val="2"/>
        <scheme val="minor"/>
      </rPr>
      <t>.</t>
    </r>
  </si>
  <si>
    <t>Guidelines given in the application</t>
  </si>
  <si>
    <t xml:space="preserve">Audit report can be given </t>
  </si>
  <si>
    <t>can be collcted</t>
  </si>
  <si>
    <t>Accuracy of the information on the application</t>
  </si>
  <si>
    <t>Auditor/producers/ABC - BOD</t>
  </si>
  <si>
    <t>Scope of the Assurance engagement</t>
  </si>
  <si>
    <t>Withing scope</t>
  </si>
  <si>
    <t>Out of scope</t>
  </si>
  <si>
    <t xml:space="preserve">AUP - Agreed Up on Procedure </t>
  </si>
  <si>
    <t>Audit of financial statement</t>
  </si>
  <si>
    <t>1. Related services -  Compilations of financial or AUP</t>
  </si>
  <si>
    <t>Those will not meet the definition of assurance engagement</t>
  </si>
  <si>
    <t>Agreed to perform some procedures over element of F/Ss</t>
  </si>
  <si>
    <t>Evaluating ICF</t>
  </si>
  <si>
    <t>2.Tax &amp; legal consultancy service</t>
  </si>
  <si>
    <t>Audit IT system</t>
  </si>
  <si>
    <t>3.Preparation of tax returns</t>
  </si>
  <si>
    <t>Special purpose financial statement audit</t>
  </si>
  <si>
    <t>Elements</t>
  </si>
  <si>
    <t>General purpose Audit of financial statement</t>
  </si>
  <si>
    <t>Statement of related party transactions</t>
  </si>
  <si>
    <t>3 party relationship </t>
  </si>
  <si>
    <t>Auditor/SH/MGT</t>
  </si>
  <si>
    <t>Auditor/SH/Mgt</t>
  </si>
  <si>
    <t>Audiotr/Regulator/Mgt of Zonto Lanka</t>
  </si>
  <si>
    <t>Auditor/TG/Mgt TSL</t>
  </si>
  <si>
    <t>Subject matter </t>
  </si>
  <si>
    <t>Financial Statement</t>
  </si>
  <si>
    <t>IT system</t>
  </si>
  <si>
    <t>Special purpose Financial statement</t>
  </si>
  <si>
    <t>Statement of related party transactions for 6 months ended 30th June 2018</t>
  </si>
  <si>
    <t>Criteria;</t>
  </si>
  <si>
    <t>COBIT</t>
  </si>
  <si>
    <t>LKAS/SLFRS/Bankers terms</t>
  </si>
  <si>
    <t>LKAS 24,</t>
  </si>
  <si>
    <t>Outcome</t>
  </si>
  <si>
    <t xml:space="preserve">outcome of the evaluation or measurement </t>
  </si>
  <si>
    <t>Written report with an opinion</t>
  </si>
  <si>
    <t>expresses a conclusion - Opinion</t>
  </si>
  <si>
    <t>Engagement Acceptance</t>
  </si>
  <si>
    <t>a.</t>
  </si>
  <si>
    <t xml:space="preserve">Should be able to comply with relevant ethical requirement </t>
  </si>
  <si>
    <t>- Intergrity</t>
  </si>
  <si>
    <t>Honest/Straightforward</t>
  </si>
  <si>
    <t>- Objectivity</t>
  </si>
  <si>
    <t>Independent / No bias</t>
  </si>
  <si>
    <t>- PC &amp; DC</t>
  </si>
  <si>
    <t>Knowledge/ skill / experience</t>
  </si>
  <si>
    <t xml:space="preserve">- Confidentiality </t>
  </si>
  <si>
    <t>Inf should not disclose</t>
  </si>
  <si>
    <t>- Professional behavior</t>
  </si>
  <si>
    <t>Should not bring discredit to profession</t>
  </si>
  <si>
    <t>b.</t>
  </si>
  <si>
    <t>The engagement exhibits all of the following characteristics</t>
  </si>
  <si>
    <r>
      <t xml:space="preserve">SM - </t>
    </r>
    <r>
      <rPr>
        <sz val="11"/>
        <color rgb="FFFF0000"/>
        <rFont val="Calibri"/>
        <family val="2"/>
        <scheme val="minor"/>
      </rPr>
      <t>Appropriate</t>
    </r>
  </si>
  <si>
    <t>Identifiable/evidence should be Collectable.</t>
  </si>
  <si>
    <r>
      <t xml:space="preserve">C - </t>
    </r>
    <r>
      <rPr>
        <sz val="11"/>
        <color rgb="FFFF0000"/>
        <rFont val="Calibri"/>
        <family val="2"/>
        <scheme val="minor"/>
      </rPr>
      <t>Suitable</t>
    </r>
  </si>
  <si>
    <t>Relevance/Completeness/Reliability/Neutrality/Understandability</t>
  </si>
  <si>
    <r>
      <t xml:space="preserve">Audit evidence - </t>
    </r>
    <r>
      <rPr>
        <sz val="11"/>
        <color rgb="FFFF0000"/>
        <rFont val="Calibri"/>
        <family val="2"/>
        <scheme val="minor"/>
      </rPr>
      <t>Sufficient &amp; Appropriate</t>
    </r>
  </si>
  <si>
    <t>Quantitative &amp; Qualitative</t>
  </si>
  <si>
    <r>
      <t xml:space="preserve">Opinion - </t>
    </r>
    <r>
      <rPr>
        <sz val="11"/>
        <color rgb="FFFF0000"/>
        <rFont val="Calibri"/>
        <family val="2"/>
        <scheme val="minor"/>
      </rPr>
      <t>Written report with an Opinion</t>
    </r>
  </si>
  <si>
    <t>Level of Assurance</t>
  </si>
  <si>
    <t xml:space="preserve">1. Reasonable  assurance </t>
  </si>
  <si>
    <t xml:space="preserve">2. Limited assurance </t>
  </si>
  <si>
    <t>Positive form of expression</t>
  </si>
  <si>
    <t>Negetive form of expression</t>
  </si>
  <si>
    <t>Higher level assurance</t>
  </si>
  <si>
    <t>Lower level assurance</t>
  </si>
  <si>
    <t xml:space="preserve">SAAE - lower </t>
  </si>
  <si>
    <t>2mn fraud 
Sales</t>
  </si>
  <si>
    <t>More time/more cost/More staff</t>
  </si>
  <si>
    <t>Less time/less cost/less staff</t>
  </si>
  <si>
    <t>Opinion - F/Ss are not true &amp; Fairview</t>
  </si>
  <si>
    <t>Hint</t>
  </si>
  <si>
    <t>Good/bad</t>
  </si>
  <si>
    <t>to say bad I didn't come across anything</t>
  </si>
  <si>
    <t>Finacial statements are not true &amp; fair view</t>
  </si>
  <si>
    <t>Nothing has come to our attention which causes as to believe that FSs do not gives True &amp; Fairview</t>
  </si>
  <si>
    <t>Finacial statements are true &amp; fair view</t>
  </si>
  <si>
    <t>Review of Financial statement</t>
  </si>
  <si>
    <t>Kills - Inventory</t>
  </si>
  <si>
    <t>31/3/2021</t>
  </si>
  <si>
    <t>Physical inventory count</t>
  </si>
  <si>
    <t>Fraud</t>
  </si>
  <si>
    <t>Check inventory dispatched notes &amp; receiving notes</t>
  </si>
  <si>
    <t>Do</t>
  </si>
  <si>
    <t>Check inventory valuation (Cost Vs NRV)</t>
  </si>
  <si>
    <t>Identify slow moving &amp; non moving inventries</t>
  </si>
  <si>
    <t>Check inventory aging reports</t>
  </si>
  <si>
    <t>Not an Absolute assurance (100%)</t>
  </si>
  <si>
    <t>Ex: KPI</t>
  </si>
  <si>
    <t>100 Mn sales</t>
  </si>
  <si>
    <t>less than 2% labor turnover</t>
  </si>
  <si>
    <t>CAAT - Computer-assisted audit techniques</t>
  </si>
  <si>
    <t>applications of auditing procedures using the computer as an audit tool</t>
  </si>
  <si>
    <t>Advantages/Disadvantages</t>
  </si>
  <si>
    <t>Audit data analytics (ADA)</t>
  </si>
  <si>
    <t>Advantages</t>
  </si>
  <si>
    <t>Big Data</t>
  </si>
  <si>
    <t>Data analytics</t>
  </si>
  <si>
    <t>Two most commonly use CAAT</t>
  </si>
  <si>
    <t>CAATs may be used in performing various auditing procedures</t>
  </si>
  <si>
    <t>a)</t>
  </si>
  <si>
    <r>
      <t xml:space="preserve">Auditors can test </t>
    </r>
    <r>
      <rPr>
        <sz val="11"/>
        <color rgb="FFFF0000"/>
        <rFont val="Calibri"/>
        <family val="2"/>
        <scheme val="minor"/>
      </rPr>
      <t>program controls</t>
    </r>
    <r>
      <rPr>
        <sz val="11"/>
        <color theme="1"/>
        <rFont val="Calibri"/>
        <family val="2"/>
        <scheme val="minor"/>
      </rPr>
      <t xml:space="preserve"> as well as </t>
    </r>
    <r>
      <rPr>
        <sz val="11"/>
        <color rgb="FFFF0000"/>
        <rFont val="Calibri"/>
        <family val="2"/>
        <scheme val="minor"/>
      </rPr>
      <t>general internal controls</t>
    </r>
  </si>
  <si>
    <t>larger, more complex datasets that can be Processed by</t>
  </si>
  <si>
    <r>
      <t>Try to</t>
    </r>
    <r>
      <rPr>
        <sz val="11"/>
        <color rgb="FFFF0000"/>
        <rFont val="Calibri"/>
        <family val="2"/>
        <scheme val="minor"/>
      </rPr>
      <t xml:space="preserve"> identify patterns, trends or correlations.</t>
    </r>
  </si>
  <si>
    <t>SP</t>
  </si>
  <si>
    <t> Tests of details of transactions and balances</t>
  </si>
  <si>
    <t>associated with company</t>
  </si>
  <si>
    <t>modern computers.</t>
  </si>
  <si>
    <t>Trend - seasonal sales</t>
  </si>
  <si>
    <t> Analytical review procedures</t>
  </si>
  <si>
    <t>b)</t>
  </si>
  <si>
    <r>
      <t xml:space="preserve">Auditors can test a </t>
    </r>
    <r>
      <rPr>
        <sz val="11"/>
        <color rgb="FFFF0000"/>
        <rFont val="Calibri"/>
        <family val="2"/>
        <scheme val="minor"/>
      </rPr>
      <t>greater number of items more quickly and accurately</t>
    </r>
  </si>
  <si>
    <t>Ex-</t>
  </si>
  <si>
    <t>Loan portfolio of a bank</t>
  </si>
  <si>
    <t>Correlations -When PPE increased, Dep also increased</t>
  </si>
  <si>
    <t>Audit software</t>
  </si>
  <si>
    <t>TOC</t>
  </si>
  <si>
    <t> Tests of computer information system controls</t>
  </si>
  <si>
    <t>than would be the case otherwise</t>
  </si>
  <si>
    <t>-Computer programs used by the auditors to perform AP</t>
  </si>
  <si>
    <t>c)</t>
  </si>
  <si>
    <r>
      <t>Auditors can</t>
    </r>
    <r>
      <rPr>
        <sz val="11"/>
        <color rgb="FFFF0000"/>
        <rFont val="Calibri"/>
        <family val="2"/>
        <scheme val="minor"/>
      </rPr>
      <t xml:space="preserve"> test transactions rather than paper records</t>
    </r>
    <r>
      <rPr>
        <sz val="11"/>
        <color theme="1"/>
        <rFont val="Calibri"/>
        <family val="2"/>
        <scheme val="minor"/>
      </rPr>
      <t xml:space="preserve"> of transactions that</t>
    </r>
  </si>
  <si>
    <r>
      <rPr>
        <sz val="11"/>
        <color rgb="FFFF0000"/>
        <rFont val="Calibri"/>
        <family val="2"/>
        <scheme val="minor"/>
      </rPr>
      <t>Challenges</t>
    </r>
    <r>
      <rPr>
        <sz val="11"/>
        <color theme="1"/>
        <rFont val="Calibri"/>
        <family val="2"/>
        <scheme val="minor"/>
      </rPr>
      <t xml:space="preserve"> to the increased use of ADA include</t>
    </r>
  </si>
  <si>
    <t>Are programs operating correctly?</t>
  </si>
  <si>
    <t>could be incorrect</t>
  </si>
  <si>
    <t>Data acquisition – the auditor needs to acquire and store large amounts of the</t>
  </si>
  <si>
    <t>Are ERP operating effectively?</t>
  </si>
  <si>
    <t>d)</t>
  </si>
  <si>
    <r>
      <t xml:space="preserve">CAATs are cost effective in the </t>
    </r>
    <r>
      <rPr>
        <sz val="11"/>
        <color rgb="FFFF0000"/>
        <rFont val="Calibri"/>
        <family val="2"/>
        <scheme val="minor"/>
      </rPr>
      <t>long term if the client does not change</t>
    </r>
    <r>
      <rPr>
        <sz val="11"/>
        <color theme="1"/>
        <rFont val="Calibri"/>
        <family val="2"/>
        <scheme val="minor"/>
      </rPr>
      <t xml:space="preserve"> its</t>
    </r>
  </si>
  <si>
    <t>entity's data. This can pose technical difficulties.</t>
  </si>
  <si>
    <t>Generalised audit software</t>
  </si>
  <si>
    <t>Custom audit software</t>
  </si>
  <si>
    <t>Test data.</t>
  </si>
  <si>
    <t>systems.</t>
  </si>
  <si>
    <t>Conceptual challenges – the auditor will need to think about how to use data</t>
  </si>
  <si>
    <t>Ex:ACT and IDEA/ACL</t>
  </si>
  <si>
    <t>Is written by auditors for specific tasks</t>
  </si>
  <si>
    <t>Conducting audit procedures by entering data</t>
  </si>
  <si>
    <t>e)</t>
  </si>
  <si>
    <r>
      <t xml:space="preserve">Results from CAATs </t>
    </r>
    <r>
      <rPr>
        <sz val="11"/>
        <color rgb="FFFF0000"/>
        <rFont val="Calibri"/>
        <family val="2"/>
        <scheme val="minor"/>
      </rPr>
      <t>can be compared with results from traditional testing</t>
    </r>
    <r>
      <rPr>
        <sz val="11"/>
        <color theme="1"/>
        <rFont val="Calibri"/>
        <family val="2"/>
        <scheme val="minor"/>
      </rPr>
      <t xml:space="preserve"> –</t>
    </r>
  </si>
  <si>
    <t>in ways that are different from how the entity has used it in the past.</t>
  </si>
  <si>
    <t>Use of audit software</t>
  </si>
  <si>
    <t>Ex:-Audit of Dialog sales</t>
  </si>
  <si>
    <t>(eg a sample of transactions) into an entity's computer system, and comparing the</t>
  </si>
  <si>
    <t>if the results correlate, overall confidence is increased.</t>
  </si>
  <si>
    <t>Legal and regulatory challenges – eg concerning data security.</t>
  </si>
  <si>
    <t>Performing arithmetic calculations on data,</t>
  </si>
  <si>
    <t>results obtained with pre-determined results</t>
  </si>
  <si>
    <t>Resource availability</t>
  </si>
  <si>
    <t>Facilitating audit sampling</t>
  </si>
  <si>
    <t>Ex:</t>
  </si>
  <si>
    <t>3WM/Credit period/Over due invoices</t>
  </si>
  <si>
    <t>Disadvantages</t>
  </si>
  <si>
    <t>Re-training/re-skilling auditors</t>
  </si>
  <si>
    <t>Producing documents</t>
  </si>
  <si>
    <t>non-existent customer code or worth an unreasonable amount (BRA02525)</t>
  </si>
  <si>
    <r>
      <t xml:space="preserve">Setting up the software needed for CAATs can be </t>
    </r>
    <r>
      <rPr>
        <sz val="11"/>
        <color rgb="FFFF0000"/>
        <rFont val="Calibri"/>
        <family val="2"/>
        <scheme val="minor"/>
      </rPr>
      <t>time consuming</t>
    </r>
    <r>
      <rPr>
        <sz val="11"/>
        <color theme="1"/>
        <rFont val="Calibri"/>
        <family val="2"/>
        <scheme val="minor"/>
      </rPr>
      <t xml:space="preserve"> and</t>
    </r>
  </si>
  <si>
    <t>Reperform calculations</t>
  </si>
  <si>
    <t>expensive.</t>
  </si>
  <si>
    <r>
      <t xml:space="preserve">Audit staff will </t>
    </r>
    <r>
      <rPr>
        <sz val="11"/>
        <color rgb="FFFF0000"/>
        <rFont val="Calibri"/>
        <family val="2"/>
        <scheme val="minor"/>
      </rPr>
      <t>need to be trained</t>
    </r>
    <r>
      <rPr>
        <sz val="11"/>
        <color theme="1"/>
        <rFont val="Calibri"/>
        <family val="2"/>
        <scheme val="minor"/>
      </rPr>
      <t xml:space="preserve"> so they have a sufficient level of IT knowledge</t>
    </r>
  </si>
  <si>
    <r>
      <rPr>
        <sz val="11"/>
        <color rgb="FFFF0000"/>
        <rFont val="Calibri"/>
        <family val="2"/>
        <scheme val="minor"/>
      </rPr>
      <t>Benefits</t>
    </r>
    <r>
      <rPr>
        <sz val="11"/>
        <color theme="1"/>
        <rFont val="Calibri"/>
        <family val="2"/>
        <scheme val="minor"/>
      </rPr>
      <t xml:space="preserve"> of using audit software</t>
    </r>
  </si>
  <si>
    <r>
      <rPr>
        <sz val="11"/>
        <color rgb="FFFF0000"/>
        <rFont val="Calibri"/>
        <family val="2"/>
        <scheme val="minor"/>
      </rPr>
      <t>Benefits</t>
    </r>
    <r>
      <rPr>
        <sz val="11"/>
        <color theme="1"/>
        <rFont val="Calibri"/>
        <family val="2"/>
        <scheme val="minor"/>
      </rPr>
      <t xml:space="preserve"> of using test data techniques</t>
    </r>
  </si>
  <si>
    <t>to apply CAATs.</t>
  </si>
  <si>
    <t>Audit software can perform calculations and comparisons more quickly than</t>
  </si>
  <si>
    <r>
      <t xml:space="preserve">Test data provides evidence that the software or </t>
    </r>
    <r>
      <rPr>
        <sz val="11"/>
        <color rgb="FFFF0000"/>
        <rFont val="Calibri"/>
        <family val="2"/>
        <scheme val="minor"/>
      </rPr>
      <t>computer system used by</t>
    </r>
  </si>
  <si>
    <r>
      <rPr>
        <sz val="11"/>
        <color rgb="FFFF0000"/>
        <rFont val="Calibri"/>
        <family val="2"/>
        <scheme val="minor"/>
      </rPr>
      <t>Not all client systems</t>
    </r>
    <r>
      <rPr>
        <sz val="11"/>
        <color theme="1"/>
        <rFont val="Calibri"/>
        <family val="2"/>
        <scheme val="minor"/>
      </rPr>
      <t xml:space="preserve"> will be </t>
    </r>
    <r>
      <rPr>
        <sz val="11"/>
        <color rgb="FFFF0000"/>
        <rFont val="Calibri"/>
        <family val="2"/>
        <scheme val="minor"/>
      </rPr>
      <t>compatible</t>
    </r>
    <r>
      <rPr>
        <sz val="11"/>
        <color theme="1"/>
        <rFont val="Calibri"/>
        <family val="2"/>
        <scheme val="minor"/>
      </rPr>
      <t xml:space="preserve"> with the software used with CAATs.</t>
    </r>
  </si>
  <si>
    <t>those done manually.</t>
  </si>
  <si>
    <t>the client are working effectively</t>
  </si>
  <si>
    <t>Audit software makes it possible to test more transactions than when simply</t>
  </si>
  <si>
    <t>Once the basic test data have been designed auditor can use that till client change the system</t>
  </si>
  <si>
    <t>manually scanning printouts.</t>
  </si>
  <si>
    <t>Audit software may allow the actual computer files (the source files) to be</t>
  </si>
  <si>
    <r>
      <rPr>
        <sz val="11"/>
        <color rgb="FFFF0000"/>
        <rFont val="Calibri"/>
        <family val="2"/>
        <scheme val="minor"/>
      </rPr>
      <t>Problems</t>
    </r>
    <r>
      <rPr>
        <sz val="11"/>
        <color theme="1"/>
        <rFont val="Calibri"/>
        <family val="2"/>
        <scheme val="minor"/>
      </rPr>
      <t xml:space="preserve"> with using test data.</t>
    </r>
  </si>
  <si>
    <t>tested from the originating program</t>
  </si>
  <si>
    <t>Resulting corruption of data files</t>
  </si>
  <si>
    <t>Using audit software is likely to be cost-effective in the long term if the</t>
  </si>
  <si>
    <t>Initial computer time and costs can be high</t>
  </si>
  <si>
    <t>client does not change its systems.</t>
  </si>
  <si>
    <r>
      <rPr>
        <sz val="11"/>
        <color rgb="FFFF0000"/>
        <rFont val="Calibri"/>
        <family val="2"/>
        <scheme val="minor"/>
      </rPr>
      <t>Difficulties</t>
    </r>
    <r>
      <rPr>
        <sz val="11"/>
        <color theme="1"/>
        <rFont val="Calibri"/>
        <family val="2"/>
        <scheme val="minor"/>
      </rPr>
      <t xml:space="preserve"> of using audit software</t>
    </r>
  </si>
  <si>
    <t>The costs of designing tests using audit software can be substantial,</t>
  </si>
  <si>
    <t>The audit costs in general may increase</t>
  </si>
  <si>
    <t>If errors are made in the design of the audit software, audit time, and</t>
  </si>
  <si>
    <t>therefore costs, can be wasted</t>
  </si>
  <si>
    <t xml:space="preserve">Artificial intelligence </t>
  </si>
  <si>
    <t>Artificial intelligence and automation</t>
  </si>
  <si>
    <t>Artificial intelligence is when computer systems perform tasks that would</t>
  </si>
  <si>
    <r>
      <t xml:space="preserve">usually require </t>
    </r>
    <r>
      <rPr>
        <sz val="11"/>
        <color rgb="FFFF0000"/>
        <rFont val="Calibri"/>
        <family val="2"/>
        <scheme val="minor"/>
      </rPr>
      <t>human intelligence.</t>
    </r>
  </si>
  <si>
    <t>AI allows computers to make their own decisions and take action without the need</t>
  </si>
  <si>
    <t>for direction from humans.</t>
  </si>
  <si>
    <t>Machine learning</t>
  </si>
  <si>
    <t>is the construction of AI algorithms that learns from a series of</t>
  </si>
  <si>
    <t>inputs and outputs. As a result of this 'learning' a final algorithm is generated that</t>
  </si>
  <si>
    <t>can predict an answer when provided with input.</t>
  </si>
  <si>
    <t> Sales and business forecasting</t>
  </si>
  <si>
    <t> Analysis of transactions and data from numerous sources</t>
  </si>
  <si>
    <t> Smart personal assistants (for example Siri)</t>
  </si>
  <si>
    <t> Process automation:</t>
  </si>
  <si>
    <t> Email spam filters which block emails or divert them</t>
  </si>
  <si>
    <t> Voice to text software</t>
  </si>
  <si>
    <t> Automated responders and online customer support</t>
  </si>
  <si>
    <t> Automated insights, especially for data-driven industries (eg financial services</t>
  </si>
  <si>
    <t>or e-commerce)</t>
  </si>
  <si>
    <t> Fraud detection and prevention for online transactions</t>
  </si>
  <si>
    <t> Dynamic price optimisation (based on machine learning)</t>
  </si>
  <si>
    <t> Robotic Process Automation (RPA) (covered in the next section)</t>
  </si>
  <si>
    <t>Robotic process automation (RPA)</t>
  </si>
  <si>
    <t>Robotic process automation (RPA) is the use of AI to handle high-volume,</t>
  </si>
  <si>
    <t>repetitive tasks that humans would previously have performed such as</t>
  </si>
  <si>
    <t>calculations, queries and maintenance of records or transactions.</t>
  </si>
  <si>
    <t>RPA is best suited for processes with repeatable, predictable tasks</t>
  </si>
  <si>
    <t>carried out in IT applications</t>
  </si>
  <si>
    <t>Benefits</t>
  </si>
  <si>
    <t>Reduce cost</t>
  </si>
  <si>
    <t>improved accuracy, speed and
flexibility</t>
  </si>
  <si>
    <t>Use ex</t>
  </si>
  <si>
    <t>order processing, payments, and to monitor inventory levels.</t>
  </si>
  <si>
    <t>edger entry, budgeting and transactional
reporting.</t>
  </si>
  <si>
    <t>foreign exchange payments or processing insurance claims</t>
  </si>
  <si>
    <t>RPA and auditing</t>
  </si>
  <si>
    <t>Data gathering, including extracting the data to be used by auditors.</t>
  </si>
  <si>
    <t>Automation of the risk assessment process.</t>
  </si>
  <si>
    <t>Sampling and initial evidence gathering</t>
  </si>
  <si>
    <t>Bots can run controls testing for control areas that are standardised</t>
  </si>
  <si>
    <t>Cybersecurity</t>
  </si>
  <si>
    <t>Cyberspace is the environment in which communication over IT networks takes place.</t>
  </si>
  <si>
    <t xml:space="preserve">How to address challenges </t>
  </si>
  <si>
    <t>Making cybersecurity issues for those not working in the organisation's IT</t>
  </si>
  <si>
    <t>department easier to understand</t>
  </si>
  <si>
    <t>Employing a Chief Information Security Officer</t>
  </si>
  <si>
    <t>Reorganising roles and responsibilities to ensure that there is accountability</t>
  </si>
  <si>
    <t>for cybersecurity matters within the organisation</t>
  </si>
  <si>
    <t>Determining accountability for cyber risks at the strategic apex.</t>
  </si>
  <si>
    <t>Determining the organisation's tolerance to the cyber risks</t>
  </si>
  <si>
    <t>Function </t>
  </si>
  <si>
    <t>Interviewer</t>
  </si>
  <si>
    <t>Nilantha</t>
  </si>
  <si>
    <t>AR</t>
  </si>
  <si>
    <t>Karthik</t>
  </si>
  <si>
    <t>GL</t>
  </si>
  <si>
    <t>FA</t>
  </si>
  <si>
    <t>TOTAL</t>
  </si>
  <si>
    <t>Audit Quality</t>
  </si>
  <si>
    <t>SLQC 1/SLAUS220</t>
  </si>
  <si>
    <r>
      <t xml:space="preserve">State the </t>
    </r>
    <r>
      <rPr>
        <sz val="11"/>
        <color rgb="FFFF0000"/>
        <rFont val="Calibri"/>
        <family val="2"/>
        <scheme val="minor"/>
      </rPr>
      <t xml:space="preserve">objective </t>
    </r>
    <r>
      <rPr>
        <sz val="11"/>
        <color theme="1"/>
        <rFont val="Calibri"/>
        <family val="2"/>
        <scheme val="minor"/>
      </rPr>
      <t>of establishing &amp; maintaining a system of quality control within a firm ?</t>
    </r>
  </si>
  <si>
    <t>Element of quality control system</t>
  </si>
  <si>
    <r>
      <t xml:space="preserve">1.To provide it with reasonable assurance that the firm &amp; its personal </t>
    </r>
    <r>
      <rPr>
        <sz val="11"/>
        <color rgb="FFFF0000"/>
        <rFont val="Calibri"/>
        <family val="2"/>
        <scheme val="minor"/>
      </rPr>
      <t>comply with professional starboard &amp; applicable legal &amp; regulatory requirements</t>
    </r>
  </si>
  <si>
    <t>Leadership Responsibilities for Quality on Audits</t>
  </si>
  <si>
    <r>
      <t xml:space="preserve">2.To ensure that the </t>
    </r>
    <r>
      <rPr>
        <sz val="11"/>
        <color rgb="FFFF0000"/>
        <rFont val="Calibri"/>
        <family val="2"/>
        <scheme val="minor"/>
      </rPr>
      <t>reports issued by the firm or engagement partners are appropriate in circumstances</t>
    </r>
  </si>
  <si>
    <t>Policies &amp; procedures to</t>
  </si>
  <si>
    <r>
      <t xml:space="preserve">Promote an internal culture recognizing that </t>
    </r>
    <r>
      <rPr>
        <sz val="11"/>
        <color rgb="FFFF0000"/>
        <rFont val="Calibri"/>
        <family val="2"/>
        <scheme val="minor"/>
      </rPr>
      <t>quality is essential</t>
    </r>
    <r>
      <rPr>
        <sz val="11"/>
        <color theme="1"/>
        <rFont val="Calibri"/>
        <family val="2"/>
        <scheme val="minor"/>
      </rPr>
      <t xml:space="preserve"> in performing engagements</t>
    </r>
  </si>
  <si>
    <t>Ex: Training session, Visualization, Appropriate review mechanism</t>
  </si>
  <si>
    <r>
      <t xml:space="preserve">Ultimate responsibility for the firm’s system of quality control is with </t>
    </r>
    <r>
      <rPr>
        <sz val="11"/>
        <color rgb="FFFF0000"/>
        <rFont val="Calibri"/>
        <family val="2"/>
        <scheme val="minor"/>
      </rPr>
      <t>firm’s chief executive office</t>
    </r>
  </si>
  <si>
    <t>Relevant Ethical Requirements</t>
  </si>
  <si>
    <r>
      <t xml:space="preserve">Communicate its </t>
    </r>
    <r>
      <rPr>
        <sz val="11"/>
        <color rgb="FFFF0000"/>
        <rFont val="Calibri"/>
        <family val="2"/>
        <scheme val="minor"/>
      </rPr>
      <t>independence</t>
    </r>
    <r>
      <rPr>
        <sz val="11"/>
        <color theme="1"/>
        <rFont val="Calibri"/>
        <family val="2"/>
        <scheme val="minor"/>
      </rPr>
      <t xml:space="preserve"> requirements to its personnel</t>
    </r>
  </si>
  <si>
    <r>
      <t xml:space="preserve">Identify and evaluate circumstances and relationships that create </t>
    </r>
    <r>
      <rPr>
        <sz val="11"/>
        <color rgb="FFFF0000"/>
        <rFont val="Calibri"/>
        <family val="2"/>
        <scheme val="minor"/>
      </rPr>
      <t>threats to independence</t>
    </r>
  </si>
  <si>
    <t>Take appropriate actions to eliminate those threats or reduce them</t>
  </si>
  <si>
    <t>Acceptance and continuance of client relationships</t>
  </si>
  <si>
    <t>policies and procedures designed to</t>
  </si>
  <si>
    <r>
      <t xml:space="preserve">Ensure that </t>
    </r>
    <r>
      <rPr>
        <sz val="11"/>
        <color rgb="FFFF0000"/>
        <rFont val="Calibri"/>
        <family val="2"/>
        <scheme val="minor"/>
      </rPr>
      <t>firm Is competent</t>
    </r>
    <r>
      <rPr>
        <sz val="11"/>
        <color theme="1"/>
        <rFont val="Calibri"/>
        <family val="2"/>
        <scheme val="minor"/>
      </rPr>
      <t xml:space="preserve"> to perform the engagement and has the </t>
    </r>
    <r>
      <rPr>
        <sz val="11"/>
        <color rgb="FFFF0000"/>
        <rFont val="Calibri"/>
        <family val="2"/>
        <scheme val="minor"/>
      </rPr>
      <t>capabilities, including time and resources</t>
    </r>
  </si>
  <si>
    <t>Ensure that firm can comply with relevant ethical requirements</t>
  </si>
  <si>
    <r>
      <t xml:space="preserve">Ensure that does not have information that would lead it to conclude that the </t>
    </r>
    <r>
      <rPr>
        <sz val="11"/>
        <color rgb="FFFF0000"/>
        <rFont val="Calibri"/>
        <family val="2"/>
        <scheme val="minor"/>
      </rPr>
      <t>client lacks integrity</t>
    </r>
  </si>
  <si>
    <t>Ex:- Provide incorrect information/Delay in giving information</t>
  </si>
  <si>
    <t>Human Resources</t>
  </si>
  <si>
    <t>Policies and procedures to</t>
  </si>
  <si>
    <r>
      <t xml:space="preserve">Assign appropriate personnel with the necessary </t>
    </r>
    <r>
      <rPr>
        <sz val="11"/>
        <color rgb="FFFF0000"/>
        <rFont val="Calibri"/>
        <family val="2"/>
        <scheme val="minor"/>
      </rPr>
      <t>competence, and capabilities</t>
    </r>
    <r>
      <rPr>
        <sz val="11"/>
        <color theme="1"/>
        <rFont val="Calibri"/>
        <family val="2"/>
        <scheme val="minor"/>
      </rPr>
      <t xml:space="preserve"> to achieve objectives</t>
    </r>
  </si>
  <si>
    <t>recruiting and retaining staff with the right capabilities</t>
  </si>
  <si>
    <t>Engagement Performance</t>
  </si>
  <si>
    <t>How do we ensure proper supervision &amp; review ?</t>
  </si>
  <si>
    <t xml:space="preserve">Policies and procedures </t>
  </si>
  <si>
    <t>- Instruct to document all procedures</t>
  </si>
  <si>
    <t>to ensure quality control at the individual engagement level</t>
  </si>
  <si>
    <t xml:space="preserve"> - Provide guideline/Direction for audit procedures </t>
  </si>
  <si>
    <t>Supervision responsibilities</t>
  </si>
  <si>
    <t>Review responsibilities</t>
  </si>
  <si>
    <t>Monitoring</t>
  </si>
  <si>
    <t>Continues monitoring of above element</t>
  </si>
  <si>
    <t>Engagement performance</t>
  </si>
  <si>
    <t> Direction</t>
  </si>
  <si>
    <t> Supervision</t>
  </si>
  <si>
    <t> Review</t>
  </si>
  <si>
    <t> Consultation</t>
  </si>
  <si>
    <t> Resolution of disputes</t>
  </si>
  <si>
    <t xml:space="preserve">1. Type of review </t>
  </si>
  <si>
    <t>Engagement quality control reviewer</t>
  </si>
  <si>
    <r>
      <t xml:space="preserve">Engagement quality control reviews are likely to be carried out on audits which are assessed to be </t>
    </r>
    <r>
      <rPr>
        <sz val="11"/>
        <color rgb="FFFF0000"/>
        <rFont val="Calibri"/>
        <family val="2"/>
        <scheme val="minor"/>
      </rPr>
      <t>high risk</t>
    </r>
    <r>
      <rPr>
        <sz val="11"/>
        <color theme="1"/>
        <rFont val="Calibri"/>
        <family val="2"/>
        <scheme val="minor"/>
      </rPr>
      <t>,</t>
    </r>
  </si>
  <si>
    <t>3. Monitoring</t>
  </si>
  <si>
    <t>- Ongoing evaluation</t>
  </si>
  <si>
    <t>- Periodic inspection</t>
  </si>
  <si>
    <t>2 Quality control on an individual audit</t>
  </si>
  <si>
    <t>SLAuS 520-Analytical procedures</t>
  </si>
  <si>
    <t>- evaluations of financial information of plausible relationships among both financial and non-financial data.</t>
  </si>
  <si>
    <t xml:space="preserve"> -investigation as is necessary of identified fluctuations or relationships</t>
  </si>
  <si>
    <t>SLAUS 315-Risk assessment stage - at the planning stage</t>
  </si>
  <si>
    <t>SLAuS 520 - Further Audit Procedures - SP</t>
  </si>
  <si>
    <t>Comparisons</t>
  </si>
  <si>
    <t>- When AP use SP - information available, assessing availability, relevance and comparability.</t>
  </si>
  <si>
    <t>Similar information for prior periods</t>
  </si>
  <si>
    <t xml:space="preserve"> -Auditor must determine</t>
  </si>
  <si>
    <t>Budgets or forecasts with actuals</t>
  </si>
  <si>
    <r>
      <t xml:space="preserve"> - </t>
    </r>
    <r>
      <rPr>
        <sz val="11"/>
        <color rgb="FFFF0000"/>
        <rFont val="Calibri"/>
        <family val="2"/>
        <scheme val="minor"/>
      </rPr>
      <t xml:space="preserve">suitability </t>
    </r>
    <r>
      <rPr>
        <sz val="11"/>
        <color theme="1"/>
        <rFont val="Calibri"/>
        <family val="2"/>
        <scheme val="minor"/>
      </rPr>
      <t xml:space="preserve">of particular analytical procedures </t>
    </r>
    <r>
      <rPr>
        <sz val="11"/>
        <color rgb="FFFF0000"/>
        <rFont val="Calibri"/>
        <family val="2"/>
        <scheme val="minor"/>
      </rPr>
      <t>for given assertions</t>
    </r>
    <r>
      <rPr>
        <sz val="11"/>
        <color theme="1"/>
        <rFont val="Calibri"/>
        <family val="2"/>
        <scheme val="minor"/>
      </rPr>
      <t>.</t>
    </r>
  </si>
  <si>
    <t>Predictions prepared by the auditors</t>
  </si>
  <si>
    <r>
      <t>More applicable to</t>
    </r>
    <r>
      <rPr>
        <sz val="11"/>
        <color rgb="FFFF0000"/>
        <rFont val="Calibri"/>
        <family val="2"/>
        <scheme val="minor"/>
      </rPr>
      <t xml:space="preserve"> large volumes of transactions</t>
    </r>
    <r>
      <rPr>
        <sz val="11"/>
        <color theme="1"/>
        <rFont val="Calibri"/>
        <family val="2"/>
        <scheme val="minor"/>
      </rPr>
      <t xml:space="preserve"> that tend to be predictable over time.</t>
    </r>
  </si>
  <si>
    <t>Industry information</t>
  </si>
  <si>
    <t>Eg :- cross check No invoices in sales report with No of records in GL - Completeness</t>
  </si>
  <si>
    <t>Predicted pattern based on the entity's experience</t>
  </si>
  <si>
    <r>
      <t xml:space="preserve">- </t>
    </r>
    <r>
      <rPr>
        <sz val="11"/>
        <color rgb="FFFF0000"/>
        <rFont val="Calibri"/>
        <family val="2"/>
        <scheme val="minor"/>
      </rPr>
      <t>Reliability</t>
    </r>
    <r>
      <rPr>
        <sz val="11"/>
        <color theme="1"/>
        <rFont val="Calibri"/>
        <family val="2"/>
        <scheme val="minor"/>
      </rPr>
      <t xml:space="preserve"> of data</t>
    </r>
  </si>
  <si>
    <t>relationship  - payroll costs to number of employees</t>
  </si>
  <si>
    <t>Source of the information - External</t>
  </si>
  <si>
    <t>Ratio calculation  - GP/NP/Collection period</t>
  </si>
  <si>
    <t>Comparability of information available</t>
  </si>
  <si>
    <t>Nature and relevance of the information available</t>
  </si>
  <si>
    <t>Controls to ensure its completeness, accuracy and validity</t>
  </si>
  <si>
    <r>
      <t xml:space="preserve"> - Develop an </t>
    </r>
    <r>
      <rPr>
        <sz val="11"/>
        <color rgb="FFFF0000"/>
        <rFont val="Calibri"/>
        <family val="2"/>
        <scheme val="minor"/>
      </rPr>
      <t>expectation</t>
    </r>
    <r>
      <rPr>
        <sz val="11"/>
        <color theme="1"/>
        <rFont val="Calibri"/>
        <family val="2"/>
        <scheme val="minor"/>
      </rPr>
      <t xml:space="preserve"> of recorded amounts or ratios and evaluate whether this is </t>
    </r>
    <r>
      <rPr>
        <sz val="11"/>
        <color rgb="FFFF0000"/>
        <rFont val="Calibri"/>
        <family val="2"/>
        <scheme val="minor"/>
      </rPr>
      <t>sufficiently precise</t>
    </r>
    <r>
      <rPr>
        <sz val="11"/>
        <color theme="1"/>
        <rFont val="Calibri"/>
        <family val="2"/>
        <scheme val="minor"/>
      </rPr>
      <t xml:space="preserve"> to identify a misstatement</t>
    </r>
  </si>
  <si>
    <t>Accuracy</t>
  </si>
  <si>
    <t>degree to which information can be disaggregated</t>
  </si>
  <si>
    <t>availability</t>
  </si>
  <si>
    <r>
      <t xml:space="preserve"> - Determine the amount of any </t>
    </r>
    <r>
      <rPr>
        <sz val="11"/>
        <color rgb="FFFF0000"/>
        <rFont val="Calibri"/>
        <family val="2"/>
        <scheme val="minor"/>
      </rPr>
      <t>difference</t>
    </r>
    <r>
      <rPr>
        <sz val="11"/>
        <color theme="1"/>
        <rFont val="Calibri"/>
        <family val="2"/>
        <scheme val="minor"/>
      </rPr>
      <t xml:space="preserve"> that is </t>
    </r>
    <r>
      <rPr>
        <sz val="11"/>
        <color rgb="FFFF0000"/>
        <rFont val="Calibri"/>
        <family val="2"/>
        <scheme val="minor"/>
      </rPr>
      <t>acceptable without further investigation</t>
    </r>
    <r>
      <rPr>
        <sz val="11"/>
        <color theme="1"/>
        <rFont val="Calibri"/>
        <family val="2"/>
        <scheme val="minor"/>
      </rPr>
      <t>.</t>
    </r>
  </si>
  <si>
    <t>Depends on materiality</t>
  </si>
  <si>
    <t xml:space="preserve">
consistency with the desired level of assurance,</t>
  </si>
  <si>
    <r>
      <t xml:space="preserve">Risk Increases - </t>
    </r>
    <r>
      <rPr>
        <sz val="11"/>
        <color rgb="FFFF0000"/>
        <rFont val="Calibri"/>
        <family val="2"/>
        <scheme val="minor"/>
      </rPr>
      <t xml:space="preserve">amount of the difference that is acceptable </t>
    </r>
    <r>
      <rPr>
        <sz val="11"/>
        <color theme="1"/>
        <rFont val="Calibri"/>
        <family val="2"/>
        <scheme val="minor"/>
      </rPr>
      <t xml:space="preserve">without further investigation </t>
    </r>
    <r>
      <rPr>
        <sz val="11"/>
        <color rgb="FFFF0000"/>
        <rFont val="Calibri"/>
        <family val="2"/>
        <scheme val="minor"/>
      </rPr>
      <t>decreases</t>
    </r>
    <r>
      <rPr>
        <sz val="11"/>
        <color theme="1"/>
        <rFont val="Calibri"/>
        <family val="2"/>
        <scheme val="minor"/>
      </rPr>
      <t>.</t>
    </r>
  </si>
  <si>
    <t>Practical techniques</t>
  </si>
  <si>
    <t>Ratio analysis</t>
  </si>
  <si>
    <t>Trend analysis.</t>
  </si>
  <si>
    <t>Reasonableness test.</t>
  </si>
  <si>
    <t>450- EVALUATION OF MISSTATEMENTS IDENTIFIED DURING THE AUDIT</t>
  </si>
  <si>
    <t>Communication and Correction of Misstatements</t>
  </si>
  <si>
    <r>
      <t xml:space="preserve">The auditor shall </t>
    </r>
    <r>
      <rPr>
        <sz val="11"/>
        <color rgb="FFFF0000"/>
        <rFont val="Calibri"/>
        <family val="2"/>
        <scheme val="minor"/>
      </rPr>
      <t>accumulate</t>
    </r>
    <r>
      <rPr>
        <sz val="11"/>
        <color theme="1"/>
        <rFont val="Calibri"/>
        <family val="2"/>
        <scheme val="minor"/>
      </rPr>
      <t xml:space="preserve"> misstatements identified during the audit, other than those that are</t>
    </r>
    <r>
      <rPr>
        <sz val="11"/>
        <color rgb="FFFF0000"/>
        <rFont val="Calibri"/>
        <family val="2"/>
        <scheme val="minor"/>
      </rPr>
      <t xml:space="preserve"> clearly trivial</t>
    </r>
    <r>
      <rPr>
        <sz val="11"/>
        <color theme="1"/>
        <rFont val="Calibri"/>
        <family val="2"/>
        <scheme val="minor"/>
      </rPr>
      <t>.</t>
    </r>
  </si>
  <si>
    <t xml:space="preserve"> - Communicate with Mgt on a timely basis</t>
  </si>
  <si>
    <r>
      <t xml:space="preserve">-Effect of </t>
    </r>
    <r>
      <rPr>
        <sz val="11"/>
        <color rgb="FFFF0000"/>
        <rFont val="Calibri"/>
        <family val="2"/>
        <scheme val="minor"/>
      </rPr>
      <t>identified misstatements</t>
    </r>
    <r>
      <rPr>
        <sz val="11"/>
        <color theme="1"/>
        <rFont val="Calibri"/>
        <family val="2"/>
        <scheme val="minor"/>
      </rPr>
      <t xml:space="preserve"> on the audit</t>
    </r>
  </si>
  <si>
    <r>
      <t xml:space="preserve"> -If management </t>
    </r>
    <r>
      <rPr>
        <sz val="11"/>
        <color rgb="FFFF0000"/>
        <rFont val="Calibri"/>
        <family val="2"/>
        <scheme val="minor"/>
      </rPr>
      <t>refuses</t>
    </r>
    <r>
      <rPr>
        <sz val="11"/>
        <color theme="1"/>
        <rFont val="Calibri"/>
        <family val="2"/>
        <scheme val="minor"/>
      </rPr>
      <t xml:space="preserve"> to correct</t>
    </r>
  </si>
  <si>
    <r>
      <t xml:space="preserve">- Effect of </t>
    </r>
    <r>
      <rPr>
        <sz val="11"/>
        <color rgb="FFFF0000"/>
        <rFont val="Calibri"/>
        <family val="2"/>
        <scheme val="minor"/>
      </rPr>
      <t>uncorrected</t>
    </r>
    <r>
      <rPr>
        <sz val="11"/>
        <color theme="1"/>
        <rFont val="Calibri"/>
        <family val="2"/>
        <scheme val="minor"/>
      </rPr>
      <t xml:space="preserve"> misstatements</t>
    </r>
  </si>
  <si>
    <r>
      <t xml:space="preserve">- Understanding of management’s </t>
    </r>
    <r>
      <rPr>
        <sz val="11"/>
        <color rgb="FFFF0000"/>
        <rFont val="Calibri"/>
        <family val="2"/>
        <scheme val="minor"/>
      </rPr>
      <t>reasons for not making the corrections</t>
    </r>
  </si>
  <si>
    <t>Consideration of Identified Misstatements</t>
  </si>
  <si>
    <r>
      <t xml:space="preserve">Auditor shall determine whether the </t>
    </r>
    <r>
      <rPr>
        <sz val="11"/>
        <color rgb="FFFF0000"/>
        <rFont val="Calibri"/>
        <family val="2"/>
        <scheme val="minor"/>
      </rPr>
      <t>OAS and AP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>need to be revised if</t>
    </r>
    <r>
      <rPr>
        <sz val="11"/>
        <color theme="1"/>
        <rFont val="Calibri"/>
        <family val="2"/>
        <scheme val="minor"/>
      </rPr>
      <t>,</t>
    </r>
  </si>
  <si>
    <t>Evaluating the Effect of Uncorrected Misstatements</t>
  </si>
  <si>
    <r>
      <t xml:space="preserve">- The nature of identified misstatements indicate that </t>
    </r>
    <r>
      <rPr>
        <sz val="11"/>
        <color rgb="FFFF0000"/>
        <rFont val="Calibri"/>
        <family val="2"/>
        <scheme val="minor"/>
      </rPr>
      <t>other misstatements may exist</t>
    </r>
  </si>
  <si>
    <r>
      <t xml:space="preserve"> -Auditor shall </t>
    </r>
    <r>
      <rPr>
        <sz val="11"/>
        <color rgb="FFFF0000"/>
        <rFont val="Calibri"/>
        <family val="2"/>
        <scheme val="minor"/>
      </rPr>
      <t>reassess materiality</t>
    </r>
    <r>
      <rPr>
        <sz val="11"/>
        <color theme="1"/>
        <rFont val="Calibri"/>
        <family val="2"/>
        <scheme val="minor"/>
      </rPr>
      <t xml:space="preserve"> determined in accordance with SLAuS 320</t>
    </r>
  </si>
  <si>
    <r>
      <t xml:space="preserve"> -Determine whether </t>
    </r>
    <r>
      <rPr>
        <sz val="11"/>
        <color rgb="FFFF0000"/>
        <rFont val="Calibri"/>
        <family val="2"/>
        <scheme val="minor"/>
      </rPr>
      <t>uncorrected misstatements are material</t>
    </r>
  </si>
  <si>
    <t xml:space="preserve"> - Accumulated misstatements are material - SLAuS 320</t>
  </si>
  <si>
    <t>The size and nature of the misstatements</t>
  </si>
  <si>
    <t>Auditor’s request to correct misstatements -&gt; Mgt has corrected -&gt; perform additional AP to determine whether misstatements remain</t>
  </si>
  <si>
    <t>The effect of uncorrected misstatements related to prior periods</t>
  </si>
  <si>
    <t xml:space="preserve"> - Communicate with TCWG</t>
  </si>
  <si>
    <t>The auditor shall request that uncorrected misstatements be corrected</t>
  </si>
  <si>
    <t xml:space="preserve"> - If not corrected - Modify the opinion</t>
  </si>
  <si>
    <t xml:space="preserve"> - Written Representations</t>
  </si>
  <si>
    <t>believe the effects of uncorrected misstatements are immaterial, individually and in aggregate</t>
  </si>
  <si>
    <t>A summary of such items shall be included in or attached to the written representation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</si>
</sst>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_(* #,##0_);_(* \(#,##0\);_(* &quot;-&quot;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u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FFC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rgb="FF00B0F0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000000"/>
      <name val="Calibri"/>
      <family val="2"/>
      <scheme val="minor"/>
    </font>
    <font>
      <u/>
      <sz val="11"/>
      <color rgb="FFFF0000"/>
      <name val="Calibri"/>
      <family val="2"/>
      <scheme val="minor"/>
    </font>
    <font>
      <u/>
      <sz val="11"/>
      <color rgb="FF00B050"/>
      <name val="Calibri"/>
      <family val="2"/>
      <scheme val="minor"/>
    </font>
    <font>
      <b/>
      <u/>
      <sz val="11"/>
      <color rgb="FF00B050"/>
      <name val="Calibri"/>
      <family val="2"/>
      <scheme val="minor"/>
    </font>
    <font>
      <b/>
      <u/>
      <sz val="11"/>
      <color rgb="FFFFC000"/>
      <name val="Calibri"/>
      <family val="2"/>
      <scheme val="minor"/>
    </font>
    <font>
      <sz val="10"/>
      <color theme="1"/>
      <name val="Verdana"/>
      <family val="2"/>
    </font>
    <font>
      <b/>
      <sz val="12"/>
      <color rgb="FFFFFFFF"/>
      <name val="Calibri"/>
      <family val="2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FFC0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36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4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4" xfId="0" applyBorder="1" applyAlignment="1">
      <alignment wrapText="1"/>
    </xf>
    <xf numFmtId="14" fontId="0" fillId="0" borderId="0" xfId="0" applyNumberFormat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0" xfId="0" applyAlignment="1">
      <alignment vertical="center"/>
    </xf>
    <xf numFmtId="0" fontId="6" fillId="0" borderId="4" xfId="0" applyFont="1" applyBorder="1"/>
    <xf numFmtId="0" fontId="0" fillId="0" borderId="4" xfId="0" applyBorder="1" applyAlignment="1">
      <alignment vertical="top"/>
    </xf>
    <xf numFmtId="0" fontId="0" fillId="0" borderId="4" xfId="0" quotePrefix="1" applyBorder="1"/>
    <xf numFmtId="0" fontId="3" fillId="0" borderId="0" xfId="0" applyFont="1"/>
    <xf numFmtId="0" fontId="6" fillId="0" borderId="0" xfId="0" applyFont="1"/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indent="2"/>
    </xf>
    <xf numFmtId="0" fontId="7" fillId="0" borderId="0" xfId="0" applyFont="1"/>
    <xf numFmtId="0" fontId="2" fillId="0" borderId="0" xfId="0" applyFont="1"/>
    <xf numFmtId="0" fontId="0" fillId="2" borderId="0" xfId="0" applyFill="1"/>
    <xf numFmtId="0" fontId="0" fillId="0" borderId="0" xfId="0" applyAlignment="1">
      <alignment vertical="top"/>
    </xf>
    <xf numFmtId="0" fontId="7" fillId="0" borderId="0" xfId="0" applyFont="1" applyAlignment="1">
      <alignment vertical="top"/>
    </xf>
    <xf numFmtId="0" fontId="0" fillId="3" borderId="0" xfId="0" applyFill="1"/>
    <xf numFmtId="0" fontId="7" fillId="0" borderId="0" xfId="0" applyFont="1" applyAlignment="1">
      <alignment vertical="center"/>
    </xf>
    <xf numFmtId="0" fontId="0" fillId="0" borderId="0" xfId="0" applyAlignment="1">
      <alignment horizontal="right" vertical="top"/>
    </xf>
    <xf numFmtId="0" fontId="0" fillId="0" borderId="0" xfId="0" applyAlignment="1">
      <alignment horizontal="right"/>
    </xf>
    <xf numFmtId="0" fontId="0" fillId="0" borderId="5" xfId="0" quotePrefix="1" applyBorder="1"/>
    <xf numFmtId="0" fontId="5" fillId="0" borderId="0" xfId="0" applyFont="1"/>
    <xf numFmtId="0" fontId="0" fillId="0" borderId="0" xfId="0" quotePrefix="1"/>
    <xf numFmtId="0" fontId="0" fillId="0" borderId="6" xfId="0" quotePrefix="1" applyBorder="1"/>
    <xf numFmtId="0" fontId="0" fillId="0" borderId="0" xfId="0" quotePrefix="1" applyAlignment="1">
      <alignment horizontal="left"/>
    </xf>
    <xf numFmtId="0" fontId="0" fillId="2" borderId="0" xfId="0" applyFill="1" applyAlignment="1">
      <alignment horizontal="right"/>
    </xf>
    <xf numFmtId="0" fontId="8" fillId="0" borderId="0" xfId="0" applyFont="1"/>
    <xf numFmtId="0" fontId="0" fillId="0" borderId="0" xfId="1" applyNumberFormat="1" applyFont="1"/>
    <xf numFmtId="0" fontId="0" fillId="0" borderId="0" xfId="0" applyAlignment="1">
      <alignment horizontal="center"/>
    </xf>
    <xf numFmtId="0" fontId="9" fillId="0" borderId="0" xfId="0" applyFont="1"/>
    <xf numFmtId="0" fontId="10" fillId="0" borderId="0" xfId="0" applyFont="1"/>
    <xf numFmtId="0" fontId="0" fillId="4" borderId="0" xfId="0" applyFill="1"/>
    <xf numFmtId="0" fontId="6" fillId="0" borderId="0" xfId="0" quotePrefix="1" applyFont="1"/>
    <xf numFmtId="3" fontId="0" fillId="0" borderId="0" xfId="0" applyNumberFormat="1"/>
    <xf numFmtId="164" fontId="0" fillId="0" borderId="0" xfId="2" applyNumberFormat="1" applyFont="1"/>
    <xf numFmtId="165" fontId="0" fillId="0" borderId="0" xfId="0" applyNumberFormat="1"/>
    <xf numFmtId="164" fontId="0" fillId="0" borderId="7" xfId="2" applyNumberFormat="1" applyFont="1" applyBorder="1"/>
    <xf numFmtId="164" fontId="0" fillId="0" borderId="0" xfId="2" applyNumberFormat="1" applyFont="1" applyBorder="1"/>
    <xf numFmtId="164" fontId="0" fillId="0" borderId="12" xfId="2" applyNumberFormat="1" applyFont="1" applyBorder="1"/>
    <xf numFmtId="0" fontId="12" fillId="0" borderId="0" xfId="0" applyFont="1"/>
    <xf numFmtId="164" fontId="0" fillId="0" borderId="0" xfId="0" applyNumberFormat="1"/>
    <xf numFmtId="0" fontId="6" fillId="0" borderId="0" xfId="0" quotePrefix="1" applyFont="1" applyAlignment="1">
      <alignment vertical="top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0" fillId="0" borderId="13" xfId="0" applyBorder="1"/>
    <xf numFmtId="0" fontId="0" fillId="0" borderId="13" xfId="0" applyBorder="1" applyAlignment="1">
      <alignment horizontal="center"/>
    </xf>
    <xf numFmtId="0" fontId="0" fillId="0" borderId="13" xfId="0" applyBorder="1" applyAlignment="1">
      <alignment wrapText="1"/>
    </xf>
    <xf numFmtId="0" fontId="13" fillId="0" borderId="13" xfId="0" applyFont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11" fillId="0" borderId="13" xfId="0" applyFont="1" applyBorder="1" applyAlignment="1">
      <alignment horizontal="left"/>
    </xf>
    <xf numFmtId="0" fontId="0" fillId="0" borderId="13" xfId="0" applyBorder="1" applyAlignment="1">
      <alignment horizontal="center" vertical="center"/>
    </xf>
    <xf numFmtId="164" fontId="0" fillId="0" borderId="13" xfId="2" applyNumberFormat="1" applyFont="1" applyBorder="1"/>
    <xf numFmtId="0" fontId="0" fillId="0" borderId="13" xfId="0" applyBorder="1" applyAlignment="1">
      <alignment horizontal="center" vertical="center" wrapText="1"/>
    </xf>
    <xf numFmtId="164" fontId="0" fillId="0" borderId="13" xfId="2" applyNumberFormat="1" applyFont="1" applyBorder="1" applyAlignment="1">
      <alignment horizontal="center" vertical="center"/>
    </xf>
    <xf numFmtId="9" fontId="0" fillId="0" borderId="13" xfId="1" applyFont="1" applyBorder="1"/>
    <xf numFmtId="9" fontId="0" fillId="0" borderId="0" xfId="0" applyNumberFormat="1"/>
    <xf numFmtId="9" fontId="0" fillId="5" borderId="13" xfId="1" applyFont="1" applyFill="1" applyBorder="1"/>
    <xf numFmtId="0" fontId="11" fillId="0" borderId="14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164" fontId="0" fillId="6" borderId="0" xfId="0" applyNumberFormat="1" applyFill="1"/>
    <xf numFmtId="9" fontId="0" fillId="0" borderId="0" xfId="0" applyNumberFormat="1" applyAlignment="1">
      <alignment horizontal="center" vertical="center"/>
    </xf>
    <xf numFmtId="0" fontId="11" fillId="7" borderId="13" xfId="0" applyFont="1" applyFill="1" applyBorder="1" applyAlignment="1">
      <alignment horizontal="left"/>
    </xf>
    <xf numFmtId="164" fontId="0" fillId="7" borderId="13" xfId="2" applyNumberFormat="1" applyFont="1" applyFill="1" applyBorder="1" applyAlignment="1">
      <alignment horizontal="center" vertical="center"/>
    </xf>
    <xf numFmtId="164" fontId="0" fillId="7" borderId="13" xfId="2" applyNumberFormat="1" applyFont="1" applyFill="1" applyBorder="1"/>
    <xf numFmtId="9" fontId="0" fillId="7" borderId="13" xfId="1" applyFont="1" applyFill="1" applyBorder="1"/>
    <xf numFmtId="9" fontId="0" fillId="0" borderId="0" xfId="1" applyFont="1"/>
    <xf numFmtId="164" fontId="0" fillId="2" borderId="13" xfId="2" applyNumberFormat="1" applyFont="1" applyFill="1" applyBorder="1"/>
    <xf numFmtId="164" fontId="0" fillId="2" borderId="0" xfId="0" applyNumberFormat="1" applyFill="1"/>
    <xf numFmtId="0" fontId="0" fillId="2" borderId="13" xfId="0" applyFill="1" applyBorder="1"/>
    <xf numFmtId="0" fontId="0" fillId="5" borderId="13" xfId="0" applyFill="1" applyBorder="1"/>
    <xf numFmtId="0" fontId="7" fillId="0" borderId="0" xfId="0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quotePrefix="1" applyAlignment="1">
      <alignment horizontal="right"/>
    </xf>
    <xf numFmtId="0" fontId="0" fillId="8" borderId="1" xfId="0" applyFill="1" applyBorder="1" applyAlignment="1">
      <alignment horizontal="right"/>
    </xf>
    <xf numFmtId="0" fontId="0" fillId="8" borderId="2" xfId="0" applyFill="1" applyBorder="1"/>
    <xf numFmtId="0" fontId="0" fillId="8" borderId="3" xfId="0" applyFill="1" applyBorder="1"/>
    <xf numFmtId="0" fontId="0" fillId="8" borderId="6" xfId="0" applyFill="1" applyBorder="1"/>
    <xf numFmtId="0" fontId="0" fillId="8" borderId="7" xfId="0" applyFill="1" applyBorder="1"/>
    <xf numFmtId="0" fontId="0" fillId="8" borderId="8" xfId="0" applyFill="1" applyBorder="1"/>
    <xf numFmtId="0" fontId="0" fillId="9" borderId="0" xfId="0" applyFill="1"/>
    <xf numFmtId="0" fontId="0" fillId="10" borderId="0" xfId="0" applyFill="1"/>
    <xf numFmtId="0" fontId="0" fillId="4" borderId="0" xfId="0" applyFill="1" applyAlignment="1">
      <alignment horizontal="center"/>
    </xf>
    <xf numFmtId="0" fontId="14" fillId="0" borderId="0" xfId="0" applyFont="1"/>
    <xf numFmtId="0" fontId="11" fillId="0" borderId="0" xfId="0" applyFont="1"/>
    <xf numFmtId="0" fontId="0" fillId="0" borderId="0" xfId="0" quotePrefix="1" applyAlignment="1">
      <alignment horizontal="center" vertical="center"/>
    </xf>
    <xf numFmtId="0" fontId="0" fillId="0" borderId="0" xfId="0" quotePrefix="1" applyAlignment="1">
      <alignment horizontal="center"/>
    </xf>
    <xf numFmtId="0" fontId="0" fillId="0" borderId="12" xfId="0" applyBorder="1"/>
    <xf numFmtId="0" fontId="15" fillId="0" borderId="0" xfId="0" applyFont="1"/>
    <xf numFmtId="0" fontId="0" fillId="11" borderId="1" xfId="0" applyFill="1" applyBorder="1"/>
    <xf numFmtId="0" fontId="0" fillId="11" borderId="2" xfId="0" applyFill="1" applyBorder="1" applyAlignment="1">
      <alignment horizontal="center"/>
    </xf>
    <xf numFmtId="0" fontId="0" fillId="11" borderId="3" xfId="0" applyFill="1" applyBorder="1"/>
    <xf numFmtId="0" fontId="0" fillId="11" borderId="4" xfId="0" applyFill="1" applyBorder="1"/>
    <xf numFmtId="0" fontId="0" fillId="11" borderId="0" xfId="0" applyFill="1"/>
    <xf numFmtId="0" fontId="0" fillId="11" borderId="5" xfId="0" applyFill="1" applyBorder="1"/>
    <xf numFmtId="0" fontId="0" fillId="11" borderId="6" xfId="0" applyFill="1" applyBorder="1" applyAlignment="1">
      <alignment horizontal="center"/>
    </xf>
    <xf numFmtId="0" fontId="0" fillId="11" borderId="7" xfId="0" applyFill="1" applyBorder="1" applyAlignment="1">
      <alignment horizontal="center"/>
    </xf>
    <xf numFmtId="0" fontId="0" fillId="11" borderId="8" xfId="0" applyFill="1" applyBorder="1" applyAlignment="1">
      <alignment horizontal="center"/>
    </xf>
    <xf numFmtId="9" fontId="0" fillId="0" borderId="0" xfId="0" applyNumberFormat="1" applyAlignment="1">
      <alignment horizontal="left" vertical="top"/>
    </xf>
    <xf numFmtId="0" fontId="0" fillId="0" borderId="15" xfId="0" applyBorder="1"/>
    <xf numFmtId="0" fontId="0" fillId="0" borderId="14" xfId="0" applyBorder="1"/>
    <xf numFmtId="0" fontId="0" fillId="0" borderId="16" xfId="0" applyBorder="1"/>
    <xf numFmtId="0" fontId="16" fillId="0" borderId="0" xfId="0" applyFont="1"/>
    <xf numFmtId="9" fontId="16" fillId="0" borderId="0" xfId="0" applyNumberFormat="1" applyFont="1"/>
    <xf numFmtId="0" fontId="16" fillId="0" borderId="0" xfId="0" applyFont="1" applyAlignment="1">
      <alignment horizontal="right"/>
    </xf>
    <xf numFmtId="9" fontId="16" fillId="3" borderId="0" xfId="0" applyNumberFormat="1" applyFont="1" applyFill="1"/>
    <xf numFmtId="0" fontId="17" fillId="0" borderId="0" xfId="0" applyFont="1" applyAlignment="1">
      <alignment horizontal="right"/>
    </xf>
    <xf numFmtId="0" fontId="17" fillId="0" borderId="0" xfId="0" applyFont="1"/>
    <xf numFmtId="0" fontId="16" fillId="0" borderId="0" xfId="0" quotePrefix="1" applyFont="1"/>
    <xf numFmtId="0" fontId="9" fillId="0" borderId="0" xfId="0" applyFont="1" applyAlignment="1">
      <alignment horizontal="center"/>
    </xf>
    <xf numFmtId="0" fontId="4" fillId="0" borderId="0" xfId="0" applyFont="1"/>
    <xf numFmtId="0" fontId="9" fillId="0" borderId="0" xfId="0" applyFont="1" applyAlignment="1">
      <alignment horizontal="right"/>
    </xf>
    <xf numFmtId="0" fontId="0" fillId="12" borderId="13" xfId="0" applyFill="1" applyBorder="1"/>
    <xf numFmtId="0" fontId="2" fillId="0" borderId="13" xfId="0" applyFont="1" applyBorder="1"/>
    <xf numFmtId="0" fontId="2" fillId="0" borderId="13" xfId="0" quotePrefix="1" applyFont="1" applyBorder="1" applyAlignment="1">
      <alignment wrapText="1"/>
    </xf>
    <xf numFmtId="0" fontId="16" fillId="0" borderId="13" xfId="0" applyFont="1" applyBorder="1"/>
    <xf numFmtId="0" fontId="2" fillId="2" borderId="0" xfId="0" applyFont="1" applyFill="1"/>
    <xf numFmtId="0" fontId="6" fillId="0" borderId="13" xfId="0" applyFont="1" applyBorder="1"/>
    <xf numFmtId="0" fontId="2" fillId="0" borderId="0" xfId="0" applyFont="1" applyAlignment="1">
      <alignment wrapText="1"/>
    </xf>
    <xf numFmtId="14" fontId="0" fillId="0" borderId="0" xfId="0" applyNumberFormat="1" applyAlignment="1">
      <alignment horizontal="left"/>
    </xf>
    <xf numFmtId="0" fontId="19" fillId="0" borderId="0" xfId="0" applyFont="1"/>
    <xf numFmtId="0" fontId="20" fillId="0" borderId="0" xfId="0" applyFont="1"/>
    <xf numFmtId="0" fontId="0" fillId="13" borderId="0" xfId="0" applyFill="1"/>
    <xf numFmtId="9" fontId="0" fillId="0" borderId="0" xfId="0" applyNumberFormat="1" applyAlignment="1">
      <alignment horizontal="left"/>
    </xf>
    <xf numFmtId="0" fontId="22" fillId="0" borderId="0" xfId="0" applyFont="1"/>
    <xf numFmtId="0" fontId="23" fillId="0" borderId="0" xfId="0" applyFont="1"/>
    <xf numFmtId="0" fontId="24" fillId="0" borderId="0" xfId="0" applyFont="1"/>
    <xf numFmtId="0" fontId="0" fillId="0" borderId="0" xfId="0" applyAlignment="1">
      <alignment vertical="top" wrapText="1"/>
    </xf>
    <xf numFmtId="0" fontId="25" fillId="0" borderId="0" xfId="0" applyFont="1"/>
    <xf numFmtId="0" fontId="2" fillId="0" borderId="2" xfId="0" applyFont="1" applyBorder="1"/>
    <xf numFmtId="0" fontId="2" fillId="0" borderId="2" xfId="0" applyFont="1" applyBorder="1" applyAlignment="1">
      <alignment horizontal="right"/>
    </xf>
    <xf numFmtId="0" fontId="2" fillId="0" borderId="1" xfId="0" applyFont="1" applyBorder="1"/>
    <xf numFmtId="0" fontId="0" fillId="0" borderId="2" xfId="0" applyBorder="1" applyAlignment="1">
      <alignment horizontal="right"/>
    </xf>
    <xf numFmtId="0" fontId="2" fillId="0" borderId="4" xfId="0" applyFont="1" applyBorder="1"/>
    <xf numFmtId="0" fontId="27" fillId="0" borderId="0" xfId="0" applyFont="1"/>
    <xf numFmtId="0" fontId="26" fillId="14" borderId="18" xfId="0" applyFont="1" applyFill="1" applyBorder="1" applyAlignment="1">
      <alignment horizontal="center" vertical="center" wrapText="1" readingOrder="1"/>
    </xf>
    <xf numFmtId="0" fontId="26" fillId="14" borderId="17" xfId="0" applyFont="1" applyFill="1" applyBorder="1" applyAlignment="1">
      <alignment vertical="center" wrapText="1" readingOrder="1"/>
    </xf>
    <xf numFmtId="0" fontId="28" fillId="0" borderId="13" xfId="0" applyFont="1" applyBorder="1" applyAlignment="1">
      <alignment horizontal="left" vertical="center" wrapText="1" readingOrder="1"/>
    </xf>
    <xf numFmtId="0" fontId="28" fillId="15" borderId="13" xfId="0" applyFont="1" applyFill="1" applyBorder="1" applyAlignment="1">
      <alignment horizontal="right" vertical="center" wrapText="1" readingOrder="1"/>
    </xf>
    <xf numFmtId="0" fontId="27" fillId="0" borderId="13" xfId="0" applyFont="1" applyBorder="1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0" fillId="2" borderId="0" xfId="0" applyFill="1" applyAlignment="1">
      <alignment horizontal="center"/>
    </xf>
    <xf numFmtId="0" fontId="12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0" fillId="16" borderId="15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16" borderId="16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16" borderId="0" xfId="0" applyFill="1" applyAlignment="1">
      <alignment horizontal="center"/>
    </xf>
    <xf numFmtId="0" fontId="0" fillId="3" borderId="14" xfId="0" applyFill="1" applyBorder="1" applyAlignment="1">
      <alignment horizontal="center"/>
    </xf>
    <xf numFmtId="0" fontId="0" fillId="5" borderId="15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16" xfId="0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5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vertical="top"/>
    </xf>
    <xf numFmtId="0" fontId="8" fillId="0" borderId="2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left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2" borderId="9" xfId="0" applyFill="1" applyBorder="1" applyAlignment="1">
      <alignment horizontal="left" wrapText="1"/>
    </xf>
    <xf numFmtId="0" fontId="0" fillId="2" borderId="10" xfId="0" applyFill="1" applyBorder="1" applyAlignment="1">
      <alignment horizontal="left" wrapText="1"/>
    </xf>
    <xf numFmtId="0" fontId="0" fillId="2" borderId="11" xfId="0" applyFill="1" applyBorder="1" applyAlignment="1">
      <alignment horizontal="left" wrapText="1"/>
    </xf>
    <xf numFmtId="0" fontId="0" fillId="2" borderId="9" xfId="0" applyFill="1" applyBorder="1" applyAlignment="1">
      <alignment horizontal="left" vertical="top" wrapText="1"/>
    </xf>
    <xf numFmtId="0" fontId="0" fillId="2" borderId="10" xfId="0" applyFill="1" applyBorder="1" applyAlignment="1">
      <alignment horizontal="left" vertical="top" wrapText="1"/>
    </xf>
    <xf numFmtId="0" fontId="0" fillId="2" borderId="11" xfId="0" applyFill="1" applyBorder="1" applyAlignment="1">
      <alignment horizontal="left" vertical="top" wrapText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left" wrapText="1"/>
    </xf>
    <xf numFmtId="0" fontId="0" fillId="0" borderId="5" xfId="0" applyBorder="1" applyAlignment="1">
      <alignment horizontal="left" wrapText="1"/>
    </xf>
    <xf numFmtId="0" fontId="0" fillId="0" borderId="4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6" xfId="0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2" fillId="0" borderId="0" xfId="0" applyFont="1" applyAlignment="1">
      <alignment horizontal="left" wrapText="1"/>
    </xf>
    <xf numFmtId="0" fontId="2" fillId="0" borderId="5" xfId="0" applyFont="1" applyBorder="1" applyAlignment="1">
      <alignment horizontal="left" wrapText="1"/>
    </xf>
    <xf numFmtId="0" fontId="0" fillId="0" borderId="15" xfId="0" applyBorder="1" applyAlignment="1">
      <alignment horizontal="left" vertical="top" wrapText="1"/>
    </xf>
    <xf numFmtId="0" fontId="0" fillId="0" borderId="14" xfId="0" applyBorder="1" applyAlignment="1">
      <alignment horizontal="left" vertical="top" wrapText="1"/>
    </xf>
    <xf numFmtId="0" fontId="0" fillId="0" borderId="16" xfId="0" applyBorder="1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5" fillId="0" borderId="0" xfId="0" applyFont="1" applyAlignment="1">
      <alignment horizontal="center" vertical="center" wrapText="1"/>
    </xf>
    <xf numFmtId="0" fontId="0" fillId="8" borderId="1" xfId="0" applyFill="1" applyBorder="1" applyAlignment="1">
      <alignment horizontal="left" wrapText="1"/>
    </xf>
    <xf numFmtId="0" fontId="0" fillId="8" borderId="2" xfId="0" applyFill="1" applyBorder="1" applyAlignment="1">
      <alignment horizontal="left" wrapText="1"/>
    </xf>
    <xf numFmtId="0" fontId="0" fillId="8" borderId="3" xfId="0" applyFill="1" applyBorder="1" applyAlignment="1">
      <alignment horizontal="left" wrapText="1"/>
    </xf>
    <xf numFmtId="0" fontId="0" fillId="8" borderId="4" xfId="0" applyFill="1" applyBorder="1" applyAlignment="1">
      <alignment horizontal="left" wrapText="1"/>
    </xf>
    <xf numFmtId="0" fontId="0" fillId="8" borderId="0" xfId="0" applyFill="1" applyAlignment="1">
      <alignment horizontal="left" wrapText="1"/>
    </xf>
    <xf numFmtId="0" fontId="0" fillId="8" borderId="5" xfId="0" applyFill="1" applyBorder="1" applyAlignment="1">
      <alignment horizontal="left" wrapText="1"/>
    </xf>
    <xf numFmtId="0" fontId="0" fillId="8" borderId="6" xfId="0" applyFill="1" applyBorder="1" applyAlignment="1">
      <alignment horizontal="left" wrapText="1"/>
    </xf>
    <xf numFmtId="0" fontId="0" fillId="8" borderId="7" xfId="0" applyFill="1" applyBorder="1" applyAlignment="1">
      <alignment horizontal="left" wrapText="1"/>
    </xf>
    <xf numFmtId="0" fontId="0" fillId="8" borderId="8" xfId="0" applyFill="1" applyBorder="1" applyAlignment="1">
      <alignment horizontal="left" wrapText="1"/>
    </xf>
    <xf numFmtId="0" fontId="0" fillId="8" borderId="1" xfId="0" applyFill="1" applyBorder="1" applyAlignment="1">
      <alignment horizontal="left" vertical="top" wrapText="1"/>
    </xf>
    <xf numFmtId="0" fontId="0" fillId="8" borderId="2" xfId="0" applyFill="1" applyBorder="1" applyAlignment="1">
      <alignment horizontal="left" vertical="top" wrapText="1"/>
    </xf>
    <xf numFmtId="0" fontId="0" fillId="8" borderId="3" xfId="0" applyFill="1" applyBorder="1" applyAlignment="1">
      <alignment horizontal="left" vertical="top" wrapText="1"/>
    </xf>
    <xf numFmtId="0" fontId="0" fillId="8" borderId="4" xfId="0" applyFill="1" applyBorder="1" applyAlignment="1">
      <alignment horizontal="left" vertical="top" wrapText="1"/>
    </xf>
    <xf numFmtId="0" fontId="0" fillId="8" borderId="0" xfId="0" applyFill="1" applyAlignment="1">
      <alignment horizontal="left" vertical="top" wrapText="1"/>
    </xf>
    <xf numFmtId="0" fontId="0" fillId="8" borderId="5" xfId="0" applyFill="1" applyBorder="1" applyAlignment="1">
      <alignment horizontal="left" vertical="top" wrapText="1"/>
    </xf>
    <xf numFmtId="0" fontId="0" fillId="8" borderId="6" xfId="0" applyFill="1" applyBorder="1" applyAlignment="1">
      <alignment horizontal="left" vertical="top" wrapText="1"/>
    </xf>
    <xf numFmtId="0" fontId="0" fillId="8" borderId="7" xfId="0" applyFill="1" applyBorder="1" applyAlignment="1">
      <alignment horizontal="left" vertical="top" wrapText="1"/>
    </xf>
    <xf numFmtId="0" fontId="0" fillId="8" borderId="8" xfId="0" applyFill="1" applyBorder="1" applyAlignment="1">
      <alignment horizontal="left" vertical="top" wrapText="1"/>
    </xf>
    <xf numFmtId="0" fontId="0" fillId="0" borderId="0" xfId="0" quotePrefix="1" applyAlignment="1">
      <alignment horizontal="left" vertical="top" wrapText="1"/>
    </xf>
    <xf numFmtId="0" fontId="0" fillId="0" borderId="0" xfId="0" applyAlignment="1">
      <alignment wrapText="1"/>
    </xf>
    <xf numFmtId="0" fontId="0" fillId="2" borderId="13" xfId="0" applyFill="1" applyBorder="1" applyAlignment="1">
      <alignment horizontal="center"/>
    </xf>
    <xf numFmtId="0" fontId="2" fillId="0" borderId="4" xfId="0" applyFont="1" applyBorder="1" applyAlignment="1">
      <alignment horizontal="left" wrapText="1"/>
    </xf>
    <xf numFmtId="0" fontId="2" fillId="0" borderId="0" xfId="0" applyFont="1" applyAlignment="1">
      <alignment horizontal="left" vertical="top" wrapText="1"/>
    </xf>
    <xf numFmtId="0" fontId="0" fillId="0" borderId="0" xfId="0" quotePrefix="1" applyAlignment="1">
      <alignment horizontal="left" wrapText="1"/>
    </xf>
  </cellXfs>
  <cellStyles count="3">
    <cellStyle name="Comma" xfId="2" builtinId="3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3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501650</xdr:colOff>
      <xdr:row>1</xdr:row>
      <xdr:rowOff>6350</xdr:rowOff>
    </xdr:from>
    <xdr:to>
      <xdr:col>3</xdr:col>
      <xdr:colOff>501650</xdr:colOff>
      <xdr:row>2</xdr:row>
      <xdr:rowOff>5080</xdr:rowOff>
    </xdr:to>
    <xdr:cxnSp macro="">
      <xdr:nvCxnSpPr>
        <xdr:cNvPr id="2" name="Straight Arrow Connector 1">
          <a:extLst>
            <a:ext uri="{FF2B5EF4-FFF2-40B4-BE49-F238E27FC236}">
              <a16:creationId xmlns="" xmlns:a16="http://schemas.microsoft.com/office/drawing/2014/main" id="{66411A65-39C7-4C98-A673-C39EAF3280E2}"/>
            </a:ext>
          </a:extLst>
        </xdr:cNvPr>
        <xdr:cNvCxnSpPr/>
      </xdr:nvCxnSpPr>
      <xdr:spPr>
        <a:xfrm>
          <a:off x="2330450" y="190500"/>
          <a:ext cx="0" cy="18288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504825</xdr:colOff>
      <xdr:row>1</xdr:row>
      <xdr:rowOff>5292</xdr:rowOff>
    </xdr:from>
    <xdr:to>
      <xdr:col>3</xdr:col>
      <xdr:colOff>504825</xdr:colOff>
      <xdr:row>2</xdr:row>
      <xdr:rowOff>4022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27115D23-4F1C-4A08-81FB-AED5974A336B}"/>
            </a:ext>
          </a:extLst>
        </xdr:cNvPr>
        <xdr:cNvCxnSpPr/>
      </xdr:nvCxnSpPr>
      <xdr:spPr>
        <a:xfrm>
          <a:off x="2333625" y="189442"/>
          <a:ext cx="0" cy="18288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487892</xdr:colOff>
      <xdr:row>3</xdr:row>
      <xdr:rowOff>4233</xdr:rowOff>
    </xdr:from>
    <xdr:to>
      <xdr:col>3</xdr:col>
      <xdr:colOff>487892</xdr:colOff>
      <xdr:row>4</xdr:row>
      <xdr:rowOff>2964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8110B99D-FFCF-4430-8CA8-38F39BCDFF40}"/>
            </a:ext>
          </a:extLst>
        </xdr:cNvPr>
        <xdr:cNvCxnSpPr/>
      </xdr:nvCxnSpPr>
      <xdr:spPr>
        <a:xfrm>
          <a:off x="2316692" y="556683"/>
          <a:ext cx="0" cy="18288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635000</xdr:colOff>
      <xdr:row>5</xdr:row>
      <xdr:rowOff>24341</xdr:rowOff>
    </xdr:from>
    <xdr:to>
      <xdr:col>7</xdr:col>
      <xdr:colOff>635000</xdr:colOff>
      <xdr:row>6</xdr:row>
      <xdr:rowOff>23072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1D25275E-11B8-49F6-98FE-1D96EDE097D6}"/>
            </a:ext>
          </a:extLst>
        </xdr:cNvPr>
        <xdr:cNvCxnSpPr/>
      </xdr:nvCxnSpPr>
      <xdr:spPr>
        <a:xfrm>
          <a:off x="7499350" y="945091"/>
          <a:ext cx="0" cy="18288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857250</xdr:colOff>
      <xdr:row>6</xdr:row>
      <xdr:rowOff>336550</xdr:rowOff>
    </xdr:from>
    <xdr:to>
      <xdr:col>6</xdr:col>
      <xdr:colOff>1104900</xdr:colOff>
      <xdr:row>7</xdr:row>
      <xdr:rowOff>179917</xdr:rowOff>
    </xdr:to>
    <xdr:cxnSp macro="">
      <xdr:nvCxnSpPr>
        <xdr:cNvPr id="6" name="Straight Arrow Connector 5">
          <a:extLst>
            <a:ext uri="{FF2B5EF4-FFF2-40B4-BE49-F238E27FC236}">
              <a16:creationId xmlns="" xmlns:a16="http://schemas.microsoft.com/office/drawing/2014/main" id="{69061D77-7600-40DA-937B-EEC1546DCAE6}"/>
            </a:ext>
          </a:extLst>
        </xdr:cNvPr>
        <xdr:cNvCxnSpPr/>
      </xdr:nvCxnSpPr>
      <xdr:spPr>
        <a:xfrm flipH="1">
          <a:off x="5492750" y="1441450"/>
          <a:ext cx="1358900" cy="39581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301626</xdr:colOff>
      <xdr:row>6</xdr:row>
      <xdr:rowOff>533400</xdr:rowOff>
    </xdr:from>
    <xdr:to>
      <xdr:col>7</xdr:col>
      <xdr:colOff>171450</xdr:colOff>
      <xdr:row>8</xdr:row>
      <xdr:rowOff>10583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86E4DA90-EC37-41BB-B42B-337EE9CAEB74}"/>
            </a:ext>
          </a:extLst>
        </xdr:cNvPr>
        <xdr:cNvCxnSpPr/>
      </xdr:nvCxnSpPr>
      <xdr:spPr>
        <a:xfrm flipH="1">
          <a:off x="6048376" y="1638300"/>
          <a:ext cx="987424" cy="213783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698500</xdr:colOff>
      <xdr:row>7</xdr:row>
      <xdr:rowOff>15875</xdr:rowOff>
    </xdr:from>
    <xdr:to>
      <xdr:col>7</xdr:col>
      <xdr:colOff>799045</xdr:colOff>
      <xdr:row>8</xdr:row>
      <xdr:rowOff>10583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A30D61F4-28DF-4FE4-B730-85886F6AA60B}"/>
            </a:ext>
          </a:extLst>
        </xdr:cNvPr>
        <xdr:cNvCxnSpPr/>
      </xdr:nvCxnSpPr>
      <xdr:spPr>
        <a:xfrm flipH="1">
          <a:off x="7562850" y="1673225"/>
          <a:ext cx="100545" cy="17885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484717</xdr:colOff>
      <xdr:row>3</xdr:row>
      <xdr:rowOff>7408</xdr:rowOff>
    </xdr:from>
    <xdr:to>
      <xdr:col>3</xdr:col>
      <xdr:colOff>484717</xdr:colOff>
      <xdr:row>4</xdr:row>
      <xdr:rowOff>6139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D4E93C1D-23AA-4144-A061-DC47BE18F217}"/>
            </a:ext>
          </a:extLst>
        </xdr:cNvPr>
        <xdr:cNvCxnSpPr/>
      </xdr:nvCxnSpPr>
      <xdr:spPr>
        <a:xfrm>
          <a:off x="2313517" y="559858"/>
          <a:ext cx="0" cy="18288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211667</xdr:colOff>
      <xdr:row>2</xdr:row>
      <xdr:rowOff>1058</xdr:rowOff>
    </xdr:from>
    <xdr:to>
      <xdr:col>7</xdr:col>
      <xdr:colOff>215900</xdr:colOff>
      <xdr:row>3</xdr:row>
      <xdr:rowOff>171450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9F23DAE8-C13B-4A5F-96E7-B977A444C2DA}"/>
            </a:ext>
          </a:extLst>
        </xdr:cNvPr>
        <xdr:cNvCxnSpPr/>
      </xdr:nvCxnSpPr>
      <xdr:spPr>
        <a:xfrm>
          <a:off x="7076017" y="369358"/>
          <a:ext cx="4233" cy="354542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533400</xdr:colOff>
      <xdr:row>1</xdr:row>
      <xdr:rowOff>76200</xdr:rowOff>
    </xdr:from>
    <xdr:to>
      <xdr:col>9</xdr:col>
      <xdr:colOff>8467</xdr:colOff>
      <xdr:row>1</xdr:row>
      <xdr:rowOff>77258</xdr:rowOff>
    </xdr:to>
    <xdr:cxnSp macro="">
      <xdr:nvCxnSpPr>
        <xdr:cNvPr id="11" name="Straight Arrow Connector 10">
          <a:extLst>
            <a:ext uri="{FF2B5EF4-FFF2-40B4-BE49-F238E27FC236}">
              <a16:creationId xmlns="" xmlns:a16="http://schemas.microsoft.com/office/drawing/2014/main" id="{E5CD210B-7014-438C-88B6-396547EA9012}"/>
            </a:ext>
          </a:extLst>
        </xdr:cNvPr>
        <xdr:cNvCxnSpPr/>
      </xdr:nvCxnSpPr>
      <xdr:spPr>
        <a:xfrm flipH="1" flipV="1">
          <a:off x="7397750" y="260350"/>
          <a:ext cx="732367" cy="105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25400</xdr:colOff>
      <xdr:row>20</xdr:row>
      <xdr:rowOff>0</xdr:rowOff>
    </xdr:from>
    <xdr:to>
      <xdr:col>6</xdr:col>
      <xdr:colOff>1085850</xdr:colOff>
      <xdr:row>20</xdr:row>
      <xdr:rowOff>171450</xdr:rowOff>
    </xdr:to>
    <xdr:cxnSp macro="">
      <xdr:nvCxnSpPr>
        <xdr:cNvPr id="12" name="Straight Arrow Connector 11">
          <a:extLst>
            <a:ext uri="{FF2B5EF4-FFF2-40B4-BE49-F238E27FC236}">
              <a16:creationId xmlns="" xmlns:a16="http://schemas.microsoft.com/office/drawing/2014/main" id="{F9C980E7-EEBD-4FC4-8D07-616DFFCC3D04}"/>
            </a:ext>
          </a:extLst>
        </xdr:cNvPr>
        <xdr:cNvCxnSpPr/>
      </xdr:nvCxnSpPr>
      <xdr:spPr>
        <a:xfrm flipH="1">
          <a:off x="1244600" y="4787900"/>
          <a:ext cx="558800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20</xdr:row>
      <xdr:rowOff>6350</xdr:rowOff>
    </xdr:from>
    <xdr:to>
      <xdr:col>7</xdr:col>
      <xdr:colOff>374650</xdr:colOff>
      <xdr:row>20</xdr:row>
      <xdr:rowOff>165100</xdr:rowOff>
    </xdr:to>
    <xdr:cxnSp macro="">
      <xdr:nvCxnSpPr>
        <xdr:cNvPr id="13" name="Straight Arrow Connector 12">
          <a:extLst>
            <a:ext uri="{FF2B5EF4-FFF2-40B4-BE49-F238E27FC236}">
              <a16:creationId xmlns="" xmlns:a16="http://schemas.microsoft.com/office/drawing/2014/main" id="{D334CD50-1C76-401F-AA1F-0702EE2981F5}"/>
            </a:ext>
          </a:extLst>
        </xdr:cNvPr>
        <xdr:cNvCxnSpPr/>
      </xdr:nvCxnSpPr>
      <xdr:spPr>
        <a:xfrm>
          <a:off x="6864350" y="4794250"/>
          <a:ext cx="37465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431800</xdr:colOff>
      <xdr:row>22</xdr:row>
      <xdr:rowOff>6350</xdr:rowOff>
    </xdr:from>
    <xdr:to>
      <xdr:col>9</xdr:col>
      <xdr:colOff>260350</xdr:colOff>
      <xdr:row>22</xdr:row>
      <xdr:rowOff>158750</xdr:rowOff>
    </xdr:to>
    <xdr:cxnSp macro="">
      <xdr:nvCxnSpPr>
        <xdr:cNvPr id="14" name="Straight Arrow Connector 13">
          <a:extLst>
            <a:ext uri="{FF2B5EF4-FFF2-40B4-BE49-F238E27FC236}">
              <a16:creationId xmlns="" xmlns:a16="http://schemas.microsoft.com/office/drawing/2014/main" id="{740B6FEC-1766-430F-B457-B1E86AA57A6C}"/>
            </a:ext>
          </a:extLst>
        </xdr:cNvPr>
        <xdr:cNvCxnSpPr/>
      </xdr:nvCxnSpPr>
      <xdr:spPr>
        <a:xfrm>
          <a:off x="7296150" y="5162550"/>
          <a:ext cx="1085850" cy="152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482600</xdr:colOff>
      <xdr:row>22</xdr:row>
      <xdr:rowOff>6350</xdr:rowOff>
    </xdr:from>
    <xdr:to>
      <xdr:col>7</xdr:col>
      <xdr:colOff>241300</xdr:colOff>
      <xdr:row>22</xdr:row>
      <xdr:rowOff>171450</xdr:rowOff>
    </xdr:to>
    <xdr:cxnSp macro="">
      <xdr:nvCxnSpPr>
        <xdr:cNvPr id="15" name="Straight Arrow Connector 14">
          <a:extLst>
            <a:ext uri="{FF2B5EF4-FFF2-40B4-BE49-F238E27FC236}">
              <a16:creationId xmlns="" xmlns:a16="http://schemas.microsoft.com/office/drawing/2014/main" id="{2A7BE826-BBEB-4049-ADB5-62483A536DBD}"/>
            </a:ext>
          </a:extLst>
        </xdr:cNvPr>
        <xdr:cNvCxnSpPr/>
      </xdr:nvCxnSpPr>
      <xdr:spPr>
        <a:xfrm flipH="1">
          <a:off x="6229350" y="5162550"/>
          <a:ext cx="87630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374650</xdr:colOff>
      <xdr:row>22</xdr:row>
      <xdr:rowOff>12700</xdr:rowOff>
    </xdr:from>
    <xdr:to>
      <xdr:col>7</xdr:col>
      <xdr:colOff>381000</xdr:colOff>
      <xdr:row>23</xdr:row>
      <xdr:rowOff>6350</xdr:rowOff>
    </xdr:to>
    <xdr:cxnSp macro="">
      <xdr:nvCxnSpPr>
        <xdr:cNvPr id="16" name="Straight Arrow Connector 15">
          <a:extLst>
            <a:ext uri="{FF2B5EF4-FFF2-40B4-BE49-F238E27FC236}">
              <a16:creationId xmlns="" xmlns:a16="http://schemas.microsoft.com/office/drawing/2014/main" id="{B91C9B48-B472-4E12-AC7B-0FBD2A168039}"/>
            </a:ext>
          </a:extLst>
        </xdr:cNvPr>
        <xdr:cNvCxnSpPr/>
      </xdr:nvCxnSpPr>
      <xdr:spPr>
        <a:xfrm>
          <a:off x="7239000" y="5168900"/>
          <a:ext cx="6350" cy="177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374650</xdr:colOff>
      <xdr:row>24</xdr:row>
      <xdr:rowOff>19050</xdr:rowOff>
    </xdr:from>
    <xdr:to>
      <xdr:col>7</xdr:col>
      <xdr:colOff>374650</xdr:colOff>
      <xdr:row>24</xdr:row>
      <xdr:rowOff>177800</xdr:rowOff>
    </xdr:to>
    <xdr:cxnSp macro="">
      <xdr:nvCxnSpPr>
        <xdr:cNvPr id="17" name="Straight Arrow Connector 16">
          <a:extLst>
            <a:ext uri="{FF2B5EF4-FFF2-40B4-BE49-F238E27FC236}">
              <a16:creationId xmlns="" xmlns:a16="http://schemas.microsoft.com/office/drawing/2014/main" id="{82F35EDC-5DB4-4D4F-942D-4066D9D0F293}"/>
            </a:ext>
          </a:extLst>
        </xdr:cNvPr>
        <xdr:cNvCxnSpPr/>
      </xdr:nvCxnSpPr>
      <xdr:spPr>
        <a:xfrm>
          <a:off x="7239000" y="5543550"/>
          <a:ext cx="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444500</xdr:colOff>
      <xdr:row>24</xdr:row>
      <xdr:rowOff>12700</xdr:rowOff>
    </xdr:from>
    <xdr:to>
      <xdr:col>6</xdr:col>
      <xdr:colOff>444500</xdr:colOff>
      <xdr:row>24</xdr:row>
      <xdr:rowOff>171450</xdr:rowOff>
    </xdr:to>
    <xdr:cxnSp macro="">
      <xdr:nvCxnSpPr>
        <xdr:cNvPr id="18" name="Straight Arrow Connector 17">
          <a:extLst>
            <a:ext uri="{FF2B5EF4-FFF2-40B4-BE49-F238E27FC236}">
              <a16:creationId xmlns="" xmlns:a16="http://schemas.microsoft.com/office/drawing/2014/main" id="{80285185-0BF8-4AA2-A214-A2810EE6AFFF}"/>
            </a:ext>
          </a:extLst>
        </xdr:cNvPr>
        <xdr:cNvCxnSpPr/>
      </xdr:nvCxnSpPr>
      <xdr:spPr>
        <a:xfrm>
          <a:off x="6191250" y="5537200"/>
          <a:ext cx="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273050</xdr:colOff>
      <xdr:row>24</xdr:row>
      <xdr:rowOff>25400</xdr:rowOff>
    </xdr:from>
    <xdr:to>
      <xdr:col>9</xdr:col>
      <xdr:colOff>273050</xdr:colOff>
      <xdr:row>25</xdr:row>
      <xdr:rowOff>0</xdr:rowOff>
    </xdr:to>
    <xdr:cxnSp macro="">
      <xdr:nvCxnSpPr>
        <xdr:cNvPr id="19" name="Straight Arrow Connector 18">
          <a:extLst>
            <a:ext uri="{FF2B5EF4-FFF2-40B4-BE49-F238E27FC236}">
              <a16:creationId xmlns="" xmlns:a16="http://schemas.microsoft.com/office/drawing/2014/main" id="{2743C141-DEEE-4366-8879-878CA59AFFA3}"/>
            </a:ext>
          </a:extLst>
        </xdr:cNvPr>
        <xdr:cNvCxnSpPr/>
      </xdr:nvCxnSpPr>
      <xdr:spPr>
        <a:xfrm>
          <a:off x="8394700" y="5549900"/>
          <a:ext cx="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38100</xdr:colOff>
      <xdr:row>19</xdr:row>
      <xdr:rowOff>177800</xdr:rowOff>
    </xdr:from>
    <xdr:to>
      <xdr:col>14</xdr:col>
      <xdr:colOff>254000</xdr:colOff>
      <xdr:row>20</xdr:row>
      <xdr:rowOff>177800</xdr:rowOff>
    </xdr:to>
    <xdr:cxnSp macro="">
      <xdr:nvCxnSpPr>
        <xdr:cNvPr id="20" name="Straight Arrow Connector 19">
          <a:extLst>
            <a:ext uri="{FF2B5EF4-FFF2-40B4-BE49-F238E27FC236}">
              <a16:creationId xmlns="" xmlns:a16="http://schemas.microsoft.com/office/drawing/2014/main" id="{74EB5174-08F1-40D5-B46F-13D48C0970D1}"/>
            </a:ext>
          </a:extLst>
        </xdr:cNvPr>
        <xdr:cNvCxnSpPr/>
      </xdr:nvCxnSpPr>
      <xdr:spPr>
        <a:xfrm>
          <a:off x="6902450" y="4781550"/>
          <a:ext cx="452120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76200</xdr:colOff>
      <xdr:row>19</xdr:row>
      <xdr:rowOff>133350</xdr:rowOff>
    </xdr:from>
    <xdr:to>
      <xdr:col>25</xdr:col>
      <xdr:colOff>577850</xdr:colOff>
      <xdr:row>21</xdr:row>
      <xdr:rowOff>107950</xdr:rowOff>
    </xdr:to>
    <xdr:cxnSp macro="">
      <xdr:nvCxnSpPr>
        <xdr:cNvPr id="21" name="Straight Arrow Connector 20">
          <a:extLst>
            <a:ext uri="{FF2B5EF4-FFF2-40B4-BE49-F238E27FC236}">
              <a16:creationId xmlns="" xmlns:a16="http://schemas.microsoft.com/office/drawing/2014/main" id="{E45118B4-A6FF-4974-B9AB-E52C0B34027B}"/>
            </a:ext>
          </a:extLst>
        </xdr:cNvPr>
        <xdr:cNvCxnSpPr/>
      </xdr:nvCxnSpPr>
      <xdr:spPr>
        <a:xfrm>
          <a:off x="8197850" y="4737100"/>
          <a:ext cx="9925050" cy="342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127000</xdr:colOff>
      <xdr:row>18</xdr:row>
      <xdr:rowOff>95250</xdr:rowOff>
    </xdr:from>
    <xdr:to>
      <xdr:col>21</xdr:col>
      <xdr:colOff>285750</xdr:colOff>
      <xdr:row>19</xdr:row>
      <xdr:rowOff>120650</xdr:rowOff>
    </xdr:to>
    <xdr:cxnSp macro="">
      <xdr:nvCxnSpPr>
        <xdr:cNvPr id="22" name="Straight Arrow Connector 21">
          <a:extLst>
            <a:ext uri="{FF2B5EF4-FFF2-40B4-BE49-F238E27FC236}">
              <a16:creationId xmlns="" xmlns:a16="http://schemas.microsoft.com/office/drawing/2014/main" id="{31E17CC6-9781-4D29-9CA6-3ED6D3D1F740}"/>
            </a:ext>
          </a:extLst>
        </xdr:cNvPr>
        <xdr:cNvCxnSpPr/>
      </xdr:nvCxnSpPr>
      <xdr:spPr>
        <a:xfrm flipV="1">
          <a:off x="8248650" y="4514850"/>
          <a:ext cx="7143750" cy="209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50800</xdr:colOff>
      <xdr:row>44</xdr:row>
      <xdr:rowOff>19050</xdr:rowOff>
    </xdr:from>
    <xdr:to>
      <xdr:col>4</xdr:col>
      <xdr:colOff>920750</xdr:colOff>
      <xdr:row>44</xdr:row>
      <xdr:rowOff>158750</xdr:rowOff>
    </xdr:to>
    <xdr:cxnSp macro="">
      <xdr:nvCxnSpPr>
        <xdr:cNvPr id="23" name="Straight Arrow Connector 22">
          <a:extLst>
            <a:ext uri="{FF2B5EF4-FFF2-40B4-BE49-F238E27FC236}">
              <a16:creationId xmlns="" xmlns:a16="http://schemas.microsoft.com/office/drawing/2014/main" id="{2EAEDF3B-A3B7-44A1-A0D5-F380FF157CD9}"/>
            </a:ext>
          </a:extLst>
        </xdr:cNvPr>
        <xdr:cNvCxnSpPr/>
      </xdr:nvCxnSpPr>
      <xdr:spPr>
        <a:xfrm flipH="1">
          <a:off x="1270000" y="9226550"/>
          <a:ext cx="2501900" cy="139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1009650</xdr:colOff>
      <xdr:row>44</xdr:row>
      <xdr:rowOff>44450</xdr:rowOff>
    </xdr:from>
    <xdr:to>
      <xdr:col>4</xdr:col>
      <xdr:colOff>1016000</xdr:colOff>
      <xdr:row>45</xdr:row>
      <xdr:rowOff>25400</xdr:rowOff>
    </xdr:to>
    <xdr:cxnSp macro="">
      <xdr:nvCxnSpPr>
        <xdr:cNvPr id="24" name="Straight Arrow Connector 23">
          <a:extLst>
            <a:ext uri="{FF2B5EF4-FFF2-40B4-BE49-F238E27FC236}">
              <a16:creationId xmlns="" xmlns:a16="http://schemas.microsoft.com/office/drawing/2014/main" id="{93117A96-F7E5-45AD-A19D-4D59D007BECD}"/>
            </a:ext>
          </a:extLst>
        </xdr:cNvPr>
        <xdr:cNvCxnSpPr/>
      </xdr:nvCxnSpPr>
      <xdr:spPr>
        <a:xfrm flipH="1">
          <a:off x="3860800" y="9251950"/>
          <a:ext cx="635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1130300</xdr:colOff>
      <xdr:row>43</xdr:row>
      <xdr:rowOff>177800</xdr:rowOff>
    </xdr:from>
    <xdr:to>
      <xdr:col>6</xdr:col>
      <xdr:colOff>425450</xdr:colOff>
      <xdr:row>44</xdr:row>
      <xdr:rowOff>158750</xdr:rowOff>
    </xdr:to>
    <xdr:cxnSp macro="">
      <xdr:nvCxnSpPr>
        <xdr:cNvPr id="25" name="Straight Arrow Connector 24">
          <a:extLst>
            <a:ext uri="{FF2B5EF4-FFF2-40B4-BE49-F238E27FC236}">
              <a16:creationId xmlns="" xmlns:a16="http://schemas.microsoft.com/office/drawing/2014/main" id="{C5AFC371-53EE-470F-866E-9E256EF12258}"/>
            </a:ext>
          </a:extLst>
        </xdr:cNvPr>
        <xdr:cNvCxnSpPr/>
      </xdr:nvCxnSpPr>
      <xdr:spPr>
        <a:xfrm>
          <a:off x="3981450" y="9201150"/>
          <a:ext cx="219075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53</xdr:row>
      <xdr:rowOff>69850</xdr:rowOff>
    </xdr:from>
    <xdr:to>
      <xdr:col>7</xdr:col>
      <xdr:colOff>227290</xdr:colOff>
      <xdr:row>73</xdr:row>
      <xdr:rowOff>18514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B4CD6F6B-4D40-4188-BB66-B86DEF831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934700"/>
          <a:ext cx="7634565" cy="36316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16</xdr:col>
      <xdr:colOff>485771</xdr:colOff>
      <xdr:row>14</xdr:row>
      <xdr:rowOff>95250</xdr:rowOff>
    </xdr:to>
    <xdr:sp macro="" textlink="">
      <xdr:nvSpPr>
        <xdr:cNvPr id="27" name="Rectangle 26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330200</xdr:colOff>
      <xdr:row>4</xdr:row>
      <xdr:rowOff>31750</xdr:rowOff>
    </xdr:from>
    <xdr:to>
      <xdr:col>1</xdr:col>
      <xdr:colOff>266700</xdr:colOff>
      <xdr:row>4</xdr:row>
      <xdr:rowOff>171450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732E5A1-9DC0-41AD-922D-B661BFD6BFDE}"/>
            </a:ext>
          </a:extLst>
        </xdr:cNvPr>
        <xdr:cNvCxnSpPr/>
      </xdr:nvCxnSpPr>
      <xdr:spPr>
        <a:xfrm flipH="1">
          <a:off x="330200" y="768350"/>
          <a:ext cx="546100" cy="139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355600</xdr:colOff>
      <xdr:row>4</xdr:row>
      <xdr:rowOff>12700</xdr:rowOff>
    </xdr:from>
    <xdr:to>
      <xdr:col>1</xdr:col>
      <xdr:colOff>361950</xdr:colOff>
      <xdr:row>5</xdr:row>
      <xdr:rowOff>31750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7DD34F31-030D-4FBA-A4A8-02CA6F730B5C}"/>
            </a:ext>
          </a:extLst>
        </xdr:cNvPr>
        <xdr:cNvCxnSpPr/>
      </xdr:nvCxnSpPr>
      <xdr:spPr>
        <a:xfrm>
          <a:off x="965200" y="749300"/>
          <a:ext cx="6350" cy="203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425450</xdr:colOff>
      <xdr:row>3</xdr:row>
      <xdr:rowOff>177800</xdr:rowOff>
    </xdr:from>
    <xdr:to>
      <xdr:col>2</xdr:col>
      <xdr:colOff>317500</xdr:colOff>
      <xdr:row>4</xdr:row>
      <xdr:rowOff>152400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32EA3154-1561-40C0-ADD2-25061A1AEBF1}"/>
            </a:ext>
          </a:extLst>
        </xdr:cNvPr>
        <xdr:cNvCxnSpPr/>
      </xdr:nvCxnSpPr>
      <xdr:spPr>
        <a:xfrm>
          <a:off x="1035050" y="730250"/>
          <a:ext cx="50165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63500</xdr:colOff>
      <xdr:row>2</xdr:row>
      <xdr:rowOff>101600</xdr:rowOff>
    </xdr:from>
    <xdr:to>
      <xdr:col>6</xdr:col>
      <xdr:colOff>495300</xdr:colOff>
      <xdr:row>2</xdr:row>
      <xdr:rowOff>101600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056C66FC-6B90-4896-B827-69C647897B63}"/>
            </a:ext>
          </a:extLst>
        </xdr:cNvPr>
        <xdr:cNvCxnSpPr/>
      </xdr:nvCxnSpPr>
      <xdr:spPr>
        <a:xfrm flipV="1">
          <a:off x="1352550" y="469900"/>
          <a:ext cx="36893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50800</xdr:colOff>
      <xdr:row>2</xdr:row>
      <xdr:rowOff>88900</xdr:rowOff>
    </xdr:from>
    <xdr:to>
      <xdr:col>15</xdr:col>
      <xdr:colOff>590550</xdr:colOff>
      <xdr:row>2</xdr:row>
      <xdr:rowOff>88900</xdr:rowOff>
    </xdr:to>
    <xdr:cxnSp macro="">
      <xdr:nvCxnSpPr>
        <xdr:cNvPr id="13" name="Straight Arrow Connector 12">
          <a:extLst>
            <a:ext uri="{FF2B5EF4-FFF2-40B4-BE49-F238E27FC236}">
              <a16:creationId xmlns="" xmlns:a16="http://schemas.microsoft.com/office/drawing/2014/main" id="{A7182D33-8E0C-499E-86B7-FC5E78F4D311}"/>
            </a:ext>
          </a:extLst>
        </xdr:cNvPr>
        <xdr:cNvCxnSpPr/>
      </xdr:nvCxnSpPr>
      <xdr:spPr>
        <a:xfrm>
          <a:off x="6737350" y="457200"/>
          <a:ext cx="56959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368300</xdr:colOff>
      <xdr:row>5</xdr:row>
      <xdr:rowOff>88900</xdr:rowOff>
    </xdr:from>
    <xdr:to>
      <xdr:col>16</xdr:col>
      <xdr:colOff>368300</xdr:colOff>
      <xdr:row>6</xdr:row>
      <xdr:rowOff>222250</xdr:rowOff>
    </xdr:to>
    <xdr:cxnSp macro="">
      <xdr:nvCxnSpPr>
        <xdr:cNvPr id="18" name="Straight Arrow Connector 17">
          <a:extLst>
            <a:ext uri="{FF2B5EF4-FFF2-40B4-BE49-F238E27FC236}">
              <a16:creationId xmlns="" xmlns:a16="http://schemas.microsoft.com/office/drawing/2014/main" id="{BB80B610-3585-40A3-9B98-711F330781EF}"/>
            </a:ext>
          </a:extLst>
        </xdr:cNvPr>
        <xdr:cNvCxnSpPr/>
      </xdr:nvCxnSpPr>
      <xdr:spPr>
        <a:xfrm>
          <a:off x="12820650" y="1009650"/>
          <a:ext cx="0" cy="317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127000</xdr:colOff>
      <xdr:row>5</xdr:row>
      <xdr:rowOff>107950</xdr:rowOff>
    </xdr:from>
    <xdr:to>
      <xdr:col>16</xdr:col>
      <xdr:colOff>127000</xdr:colOff>
      <xdr:row>7</xdr:row>
      <xdr:rowOff>241300</xdr:rowOff>
    </xdr:to>
    <xdr:cxnSp macro="">
      <xdr:nvCxnSpPr>
        <xdr:cNvPr id="19" name="Straight Arrow Connector 18">
          <a:extLst>
            <a:ext uri="{FF2B5EF4-FFF2-40B4-BE49-F238E27FC236}">
              <a16:creationId xmlns="" xmlns:a16="http://schemas.microsoft.com/office/drawing/2014/main" id="{AF4AAD3F-92BA-4228-9DFD-D6778E068CBE}"/>
            </a:ext>
          </a:extLst>
        </xdr:cNvPr>
        <xdr:cNvCxnSpPr/>
      </xdr:nvCxnSpPr>
      <xdr:spPr>
        <a:xfrm flipH="1" flipV="1">
          <a:off x="12579350" y="1028700"/>
          <a:ext cx="0" cy="685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17</xdr:col>
      <xdr:colOff>800100</xdr:colOff>
      <xdr:row>2</xdr:row>
      <xdr:rowOff>101600</xdr:rowOff>
    </xdr:from>
    <xdr:to>
      <xdr:col>24</xdr:col>
      <xdr:colOff>488950</xdr:colOff>
      <xdr:row>2</xdr:row>
      <xdr:rowOff>101600</xdr:rowOff>
    </xdr:to>
    <xdr:cxnSp macro="">
      <xdr:nvCxnSpPr>
        <xdr:cNvPr id="23" name="Straight Arrow Connector 22">
          <a:extLst>
            <a:ext uri="{FF2B5EF4-FFF2-40B4-BE49-F238E27FC236}">
              <a16:creationId xmlns="" xmlns:a16="http://schemas.microsoft.com/office/drawing/2014/main" id="{EC9C2A1D-594D-46F5-90FF-D5F5EAC651A3}"/>
            </a:ext>
          </a:extLst>
        </xdr:cNvPr>
        <xdr:cNvCxnSpPr/>
      </xdr:nvCxnSpPr>
      <xdr:spPr>
        <a:xfrm>
          <a:off x="13862050" y="469900"/>
          <a:ext cx="509270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17</xdr:col>
      <xdr:colOff>104771</xdr:colOff>
      <xdr:row>14</xdr:row>
      <xdr:rowOff>95250</xdr:rowOff>
    </xdr:to>
    <xdr:sp macro="" textlink="">
      <xdr:nvSpPr>
        <xdr:cNvPr id="11" name="Rectangle 10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317500</xdr:colOff>
      <xdr:row>1</xdr:row>
      <xdr:rowOff>12700</xdr:rowOff>
    </xdr:from>
    <xdr:to>
      <xdr:col>7</xdr:col>
      <xdr:colOff>317500</xdr:colOff>
      <xdr:row>2</xdr:row>
      <xdr:rowOff>6350</xdr:rowOff>
    </xdr:to>
    <xdr:cxnSp macro="">
      <xdr:nvCxnSpPr>
        <xdr:cNvPr id="2" name="Straight Arrow Connector 1">
          <a:extLst>
            <a:ext uri="{FF2B5EF4-FFF2-40B4-BE49-F238E27FC236}">
              <a16:creationId xmlns="" xmlns:a16="http://schemas.microsoft.com/office/drawing/2014/main" id="{DE420AD3-57AA-40BD-808A-8546EAD7D032}"/>
            </a:ext>
          </a:extLst>
        </xdr:cNvPr>
        <xdr:cNvCxnSpPr/>
      </xdr:nvCxnSpPr>
      <xdr:spPr>
        <a:xfrm>
          <a:off x="5429250" y="196850"/>
          <a:ext cx="0" cy="177800"/>
        </a:xfrm>
        <a:prstGeom prst="straightConnector1">
          <a:avLst/>
        </a:prstGeom>
        <a:ln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152400</xdr:colOff>
      <xdr:row>7</xdr:row>
      <xdr:rowOff>88900</xdr:rowOff>
    </xdr:from>
    <xdr:to>
      <xdr:col>4</xdr:col>
      <xdr:colOff>539750</xdr:colOff>
      <xdr:row>7</xdr:row>
      <xdr:rowOff>88900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6D98844E-38AE-4C01-AB92-9E84C25A6F39}"/>
            </a:ext>
          </a:extLst>
        </xdr:cNvPr>
        <xdr:cNvCxnSpPr/>
      </xdr:nvCxnSpPr>
      <xdr:spPr>
        <a:xfrm>
          <a:off x="2825750" y="1930400"/>
          <a:ext cx="99695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520700</xdr:colOff>
      <xdr:row>2</xdr:row>
      <xdr:rowOff>177800</xdr:rowOff>
    </xdr:from>
    <xdr:to>
      <xdr:col>7</xdr:col>
      <xdr:colOff>323850</xdr:colOff>
      <xdr:row>4</xdr:row>
      <xdr:rowOff>165100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979C7B22-8559-41BE-B94C-6A2C94127B30}"/>
            </a:ext>
          </a:extLst>
        </xdr:cNvPr>
        <xdr:cNvCxnSpPr/>
      </xdr:nvCxnSpPr>
      <xdr:spPr>
        <a:xfrm flipH="1">
          <a:off x="3803650" y="546100"/>
          <a:ext cx="1631950" cy="355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304800</xdr:colOff>
      <xdr:row>2</xdr:row>
      <xdr:rowOff>177800</xdr:rowOff>
    </xdr:from>
    <xdr:to>
      <xdr:col>10</xdr:col>
      <xdr:colOff>438150</xdr:colOff>
      <xdr:row>4</xdr:row>
      <xdr:rowOff>171450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73FD6BAD-D2A8-401E-88DE-7A57A720BDA7}"/>
            </a:ext>
          </a:extLst>
        </xdr:cNvPr>
        <xdr:cNvCxnSpPr/>
      </xdr:nvCxnSpPr>
      <xdr:spPr>
        <a:xfrm>
          <a:off x="5416550" y="546100"/>
          <a:ext cx="2012950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590550</xdr:colOff>
      <xdr:row>6</xdr:row>
      <xdr:rowOff>6350</xdr:rowOff>
    </xdr:from>
    <xdr:to>
      <xdr:col>10</xdr:col>
      <xdr:colOff>577850</xdr:colOff>
      <xdr:row>6</xdr:row>
      <xdr:rowOff>177800</xdr:rowOff>
    </xdr:to>
    <xdr:cxnSp macro="">
      <xdr:nvCxnSpPr>
        <xdr:cNvPr id="6" name="Straight Arrow Connector 5">
          <a:extLst>
            <a:ext uri="{FF2B5EF4-FFF2-40B4-BE49-F238E27FC236}">
              <a16:creationId xmlns="" xmlns:a16="http://schemas.microsoft.com/office/drawing/2014/main" id="{B4F49077-87DE-4459-9D7B-B12C06F24FCC}"/>
            </a:ext>
          </a:extLst>
        </xdr:cNvPr>
        <xdr:cNvCxnSpPr/>
      </xdr:nvCxnSpPr>
      <xdr:spPr>
        <a:xfrm flipH="1">
          <a:off x="6311900" y="1663700"/>
          <a:ext cx="125730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571500</xdr:colOff>
      <xdr:row>6</xdr:row>
      <xdr:rowOff>6350</xdr:rowOff>
    </xdr:from>
    <xdr:to>
      <xdr:col>13</xdr:col>
      <xdr:colOff>0</xdr:colOff>
      <xdr:row>6</xdr:row>
      <xdr:rowOff>165100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9942A196-7FA3-4A23-BF3B-415AE491CEDB}"/>
            </a:ext>
          </a:extLst>
        </xdr:cNvPr>
        <xdr:cNvCxnSpPr/>
      </xdr:nvCxnSpPr>
      <xdr:spPr>
        <a:xfrm>
          <a:off x="7562850" y="1663700"/>
          <a:ext cx="194945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95250</xdr:colOff>
      <xdr:row>8</xdr:row>
      <xdr:rowOff>101600</xdr:rowOff>
    </xdr:from>
    <xdr:to>
      <xdr:col>10</xdr:col>
      <xdr:colOff>101600</xdr:colOff>
      <xdr:row>8</xdr:row>
      <xdr:rowOff>101600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56053DF6-548B-4C82-B512-361D4DF30A63}"/>
            </a:ext>
          </a:extLst>
        </xdr:cNvPr>
        <xdr:cNvCxnSpPr/>
      </xdr:nvCxnSpPr>
      <xdr:spPr>
        <a:xfrm>
          <a:off x="6426200" y="2305050"/>
          <a:ext cx="66675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428621</xdr:colOff>
      <xdr:row>14</xdr:row>
      <xdr:rowOff>133350</xdr:rowOff>
    </xdr:to>
    <xdr:sp macro="" textlink="">
      <xdr:nvSpPr>
        <xdr:cNvPr id="9" name="Rectangle 8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38096</xdr:colOff>
      <xdr:row>19</xdr:row>
      <xdr:rowOff>95250</xdr:rowOff>
    </xdr:to>
    <xdr:sp macro="" textlink="">
      <xdr:nvSpPr>
        <xdr:cNvPr id="2" name="Rectangle 1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44450</xdr:colOff>
      <xdr:row>2</xdr:row>
      <xdr:rowOff>82550</xdr:rowOff>
    </xdr:from>
    <xdr:to>
      <xdr:col>4</xdr:col>
      <xdr:colOff>571500</xdr:colOff>
      <xdr:row>2</xdr:row>
      <xdr:rowOff>82550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BDDBD3F4-198C-4E77-AA59-2E03C22E7185}"/>
            </a:ext>
          </a:extLst>
        </xdr:cNvPr>
        <xdr:cNvCxnSpPr/>
      </xdr:nvCxnSpPr>
      <xdr:spPr>
        <a:xfrm>
          <a:off x="34791650" y="450850"/>
          <a:ext cx="5270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6350</xdr:colOff>
      <xdr:row>1</xdr:row>
      <xdr:rowOff>0</xdr:rowOff>
    </xdr:from>
    <xdr:to>
      <xdr:col>6</xdr:col>
      <xdr:colOff>6350</xdr:colOff>
      <xdr:row>2</xdr:row>
      <xdr:rowOff>19050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4EEAF501-09A2-4D5D-8461-3019004B5438}"/>
            </a:ext>
          </a:extLst>
        </xdr:cNvPr>
        <xdr:cNvCxnSpPr/>
      </xdr:nvCxnSpPr>
      <xdr:spPr>
        <a:xfrm>
          <a:off x="35972750" y="184150"/>
          <a:ext cx="0" cy="203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355600</xdr:colOff>
      <xdr:row>2</xdr:row>
      <xdr:rowOff>177800</xdr:rowOff>
    </xdr:from>
    <xdr:to>
      <xdr:col>6</xdr:col>
      <xdr:colOff>6350</xdr:colOff>
      <xdr:row>3</xdr:row>
      <xdr:rowOff>158750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15A6FB38-2279-494F-9DA1-2E21E413AF05}"/>
            </a:ext>
          </a:extLst>
        </xdr:cNvPr>
        <xdr:cNvCxnSpPr/>
      </xdr:nvCxnSpPr>
      <xdr:spPr>
        <a:xfrm flipH="1">
          <a:off x="33883600" y="546100"/>
          <a:ext cx="208915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12700</xdr:colOff>
      <xdr:row>2</xdr:row>
      <xdr:rowOff>177800</xdr:rowOff>
    </xdr:from>
    <xdr:to>
      <xdr:col>8</xdr:col>
      <xdr:colOff>381000</xdr:colOff>
      <xdr:row>3</xdr:row>
      <xdr:rowOff>158750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C9D32D68-C565-4197-9BE2-0AB20034F200}"/>
            </a:ext>
          </a:extLst>
        </xdr:cNvPr>
        <xdr:cNvCxnSpPr/>
      </xdr:nvCxnSpPr>
      <xdr:spPr>
        <a:xfrm>
          <a:off x="35979100" y="546100"/>
          <a:ext cx="158750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317500</xdr:colOff>
      <xdr:row>5</xdr:row>
      <xdr:rowOff>6350</xdr:rowOff>
    </xdr:from>
    <xdr:to>
      <xdr:col>2</xdr:col>
      <xdr:colOff>317500</xdr:colOff>
      <xdr:row>5</xdr:row>
      <xdr:rowOff>177800</xdr:rowOff>
    </xdr:to>
    <xdr:cxnSp macro="">
      <xdr:nvCxnSpPr>
        <xdr:cNvPr id="11" name="Straight Arrow Connector 10">
          <a:extLst>
            <a:ext uri="{FF2B5EF4-FFF2-40B4-BE49-F238E27FC236}">
              <a16:creationId xmlns="" xmlns:a16="http://schemas.microsoft.com/office/drawing/2014/main" id="{63470518-6551-4C31-B0AA-85FBA282FB11}"/>
            </a:ext>
          </a:extLst>
        </xdr:cNvPr>
        <xdr:cNvCxnSpPr/>
      </xdr:nvCxnSpPr>
      <xdr:spPr>
        <a:xfrm>
          <a:off x="33845500" y="927100"/>
          <a:ext cx="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361950</xdr:colOff>
      <xdr:row>5</xdr:row>
      <xdr:rowOff>6350</xdr:rowOff>
    </xdr:from>
    <xdr:to>
      <xdr:col>8</xdr:col>
      <xdr:colOff>361950</xdr:colOff>
      <xdr:row>5</xdr:row>
      <xdr:rowOff>177800</xdr:rowOff>
    </xdr:to>
    <xdr:cxnSp macro="">
      <xdr:nvCxnSpPr>
        <xdr:cNvPr id="13" name="Straight Arrow Connector 12">
          <a:extLst>
            <a:ext uri="{FF2B5EF4-FFF2-40B4-BE49-F238E27FC236}">
              <a16:creationId xmlns="" xmlns:a16="http://schemas.microsoft.com/office/drawing/2014/main" id="{09B3B78D-C6A2-4C7B-8CF4-2C24D212AE02}"/>
            </a:ext>
          </a:extLst>
        </xdr:cNvPr>
        <xdr:cNvCxnSpPr/>
      </xdr:nvCxnSpPr>
      <xdr:spPr>
        <a:xfrm>
          <a:off x="37547550" y="927100"/>
          <a:ext cx="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361950</xdr:colOff>
      <xdr:row>7</xdr:row>
      <xdr:rowOff>6350</xdr:rowOff>
    </xdr:from>
    <xdr:to>
      <xdr:col>8</xdr:col>
      <xdr:colOff>361950</xdr:colOff>
      <xdr:row>7</xdr:row>
      <xdr:rowOff>177800</xdr:rowOff>
    </xdr:to>
    <xdr:cxnSp macro="">
      <xdr:nvCxnSpPr>
        <xdr:cNvPr id="14" name="Straight Arrow Connector 13">
          <a:extLst>
            <a:ext uri="{FF2B5EF4-FFF2-40B4-BE49-F238E27FC236}">
              <a16:creationId xmlns="" xmlns:a16="http://schemas.microsoft.com/office/drawing/2014/main" id="{A9006112-2618-45A9-AF0D-A338B22450C2}"/>
            </a:ext>
          </a:extLst>
        </xdr:cNvPr>
        <xdr:cNvCxnSpPr/>
      </xdr:nvCxnSpPr>
      <xdr:spPr>
        <a:xfrm>
          <a:off x="37547550" y="1295400"/>
          <a:ext cx="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15</xdr:col>
      <xdr:colOff>349251</xdr:colOff>
      <xdr:row>6</xdr:row>
      <xdr:rowOff>29899</xdr:rowOff>
    </xdr:from>
    <xdr:to>
      <xdr:col>21</xdr:col>
      <xdr:colOff>25401</xdr:colOff>
      <xdr:row>15</xdr:row>
      <xdr:rowOff>122767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4B4DFAE7-2664-4225-B493-C47F5842C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802051" y="1134799"/>
          <a:ext cx="3333750" cy="1750218"/>
        </a:xfrm>
        <a:prstGeom prst="rect">
          <a:avLst/>
        </a:prstGeom>
      </xdr:spPr>
    </xdr:pic>
    <xdr:clientData/>
  </xdr:twoCellAnchor>
  <xdr:twoCellAnchor>
    <xdr:from>
      <xdr:col>8</xdr:col>
      <xdr:colOff>368300</xdr:colOff>
      <xdr:row>10</xdr:row>
      <xdr:rowOff>19050</xdr:rowOff>
    </xdr:from>
    <xdr:to>
      <xdr:col>8</xdr:col>
      <xdr:colOff>368300</xdr:colOff>
      <xdr:row>11</xdr:row>
      <xdr:rowOff>6350</xdr:rowOff>
    </xdr:to>
    <xdr:cxnSp macro="">
      <xdr:nvCxnSpPr>
        <xdr:cNvPr id="16" name="Straight Arrow Connector 15">
          <a:extLst>
            <a:ext uri="{FF2B5EF4-FFF2-40B4-BE49-F238E27FC236}">
              <a16:creationId xmlns="" xmlns:a16="http://schemas.microsoft.com/office/drawing/2014/main" id="{0907BCE8-BAF4-4B2B-A10E-7F547498C9B8}"/>
            </a:ext>
          </a:extLst>
        </xdr:cNvPr>
        <xdr:cNvCxnSpPr/>
      </xdr:nvCxnSpPr>
      <xdr:spPr>
        <a:xfrm>
          <a:off x="37553900" y="1860550"/>
          <a:ext cx="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292100</xdr:colOff>
      <xdr:row>12</xdr:row>
      <xdr:rowOff>177800</xdr:rowOff>
    </xdr:from>
    <xdr:to>
      <xdr:col>8</xdr:col>
      <xdr:colOff>400050</xdr:colOff>
      <xdr:row>14</xdr:row>
      <xdr:rowOff>133350</xdr:rowOff>
    </xdr:to>
    <xdr:cxnSp macro="">
      <xdr:nvCxnSpPr>
        <xdr:cNvPr id="18" name="Straight Arrow Connector 17">
          <a:extLst>
            <a:ext uri="{FF2B5EF4-FFF2-40B4-BE49-F238E27FC236}">
              <a16:creationId xmlns="" xmlns:a16="http://schemas.microsoft.com/office/drawing/2014/main" id="{AECA0244-4784-4DAB-AAB0-5F704A8736F0}"/>
            </a:ext>
          </a:extLst>
        </xdr:cNvPr>
        <xdr:cNvCxnSpPr/>
      </xdr:nvCxnSpPr>
      <xdr:spPr>
        <a:xfrm flipH="1">
          <a:off x="35648900" y="2387600"/>
          <a:ext cx="1936750" cy="323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393700</xdr:colOff>
      <xdr:row>12</xdr:row>
      <xdr:rowOff>171450</xdr:rowOff>
    </xdr:from>
    <xdr:to>
      <xdr:col>11</xdr:col>
      <xdr:colOff>292100</xdr:colOff>
      <xdr:row>14</xdr:row>
      <xdr:rowOff>158750</xdr:rowOff>
    </xdr:to>
    <xdr:cxnSp macro="">
      <xdr:nvCxnSpPr>
        <xdr:cNvPr id="20" name="Straight Arrow Connector 19">
          <a:extLst>
            <a:ext uri="{FF2B5EF4-FFF2-40B4-BE49-F238E27FC236}">
              <a16:creationId xmlns="" xmlns:a16="http://schemas.microsoft.com/office/drawing/2014/main" id="{2FE03771-E5CE-46BE-9A24-9C166CA19CDC}"/>
            </a:ext>
          </a:extLst>
        </xdr:cNvPr>
        <xdr:cNvCxnSpPr/>
      </xdr:nvCxnSpPr>
      <xdr:spPr>
        <a:xfrm>
          <a:off x="37579300" y="2381250"/>
          <a:ext cx="1727200" cy="355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590546</xdr:colOff>
      <xdr:row>19</xdr:row>
      <xdr:rowOff>95250</xdr:rowOff>
    </xdr:to>
    <xdr:sp macro="" textlink="">
      <xdr:nvSpPr>
        <xdr:cNvPr id="17" name="Rectangle 16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1</xdr:row>
      <xdr:rowOff>6350</xdr:rowOff>
    </xdr:from>
    <xdr:to>
      <xdr:col>8</xdr:col>
      <xdr:colOff>317500</xdr:colOff>
      <xdr:row>2</xdr:row>
      <xdr:rowOff>158750</xdr:rowOff>
    </xdr:to>
    <xdr:cxnSp macro="">
      <xdr:nvCxnSpPr>
        <xdr:cNvPr id="2" name="Straight Arrow Connector 1">
          <a:extLst>
            <a:ext uri="{FF2B5EF4-FFF2-40B4-BE49-F238E27FC236}">
              <a16:creationId xmlns="" xmlns:a16="http://schemas.microsoft.com/office/drawing/2014/main" id="{E1D26A2F-B391-4989-BAAA-3835B4D1AE23}"/>
            </a:ext>
          </a:extLst>
        </xdr:cNvPr>
        <xdr:cNvCxnSpPr/>
      </xdr:nvCxnSpPr>
      <xdr:spPr>
        <a:xfrm flipH="1">
          <a:off x="1847850" y="190500"/>
          <a:ext cx="3346450" cy="336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311150</xdr:colOff>
      <xdr:row>1</xdr:row>
      <xdr:rowOff>31750</xdr:rowOff>
    </xdr:from>
    <xdr:to>
      <xdr:col>13</xdr:col>
      <xdr:colOff>165100</xdr:colOff>
      <xdr:row>2</xdr:row>
      <xdr:rowOff>158750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B913BB07-939B-450E-A91E-0E965EDAFDDA}"/>
            </a:ext>
          </a:extLst>
        </xdr:cNvPr>
        <xdr:cNvCxnSpPr/>
      </xdr:nvCxnSpPr>
      <xdr:spPr>
        <a:xfrm>
          <a:off x="5187950" y="215900"/>
          <a:ext cx="2901950" cy="311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298450</xdr:colOff>
      <xdr:row>1</xdr:row>
      <xdr:rowOff>6350</xdr:rowOff>
    </xdr:from>
    <xdr:to>
      <xdr:col>21</xdr:col>
      <xdr:colOff>260350</xdr:colOff>
      <xdr:row>3</xdr:row>
      <xdr:rowOff>127000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695D6E46-E91D-4A26-977B-F579E3F7C9B8}"/>
            </a:ext>
          </a:extLst>
        </xdr:cNvPr>
        <xdr:cNvCxnSpPr/>
      </xdr:nvCxnSpPr>
      <xdr:spPr>
        <a:xfrm>
          <a:off x="5175250" y="190500"/>
          <a:ext cx="8153400" cy="488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25400</xdr:colOff>
      <xdr:row>5</xdr:row>
      <xdr:rowOff>19050</xdr:rowOff>
    </xdr:from>
    <xdr:to>
      <xdr:col>22</xdr:col>
      <xdr:colOff>584200</xdr:colOff>
      <xdr:row>6</xdr:row>
      <xdr:rowOff>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27992E92-2523-4E1E-839E-E1B622E01073}"/>
            </a:ext>
          </a:extLst>
        </xdr:cNvPr>
        <xdr:cNvCxnSpPr/>
      </xdr:nvCxnSpPr>
      <xdr:spPr>
        <a:xfrm flipH="1">
          <a:off x="13093700" y="939800"/>
          <a:ext cx="116840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12700</xdr:colOff>
      <xdr:row>5</xdr:row>
      <xdr:rowOff>31750</xdr:rowOff>
    </xdr:from>
    <xdr:to>
      <xdr:col>24</xdr:col>
      <xdr:colOff>546100</xdr:colOff>
      <xdr:row>5</xdr:row>
      <xdr:rowOff>177800</xdr:rowOff>
    </xdr:to>
    <xdr:cxnSp macro="">
      <xdr:nvCxnSpPr>
        <xdr:cNvPr id="6" name="Straight Arrow Connector 5">
          <a:extLst>
            <a:ext uri="{FF2B5EF4-FFF2-40B4-BE49-F238E27FC236}">
              <a16:creationId xmlns="" xmlns:a16="http://schemas.microsoft.com/office/drawing/2014/main" id="{057C78C2-6D20-44F5-9713-4B389B490DF3}"/>
            </a:ext>
          </a:extLst>
        </xdr:cNvPr>
        <xdr:cNvCxnSpPr/>
      </xdr:nvCxnSpPr>
      <xdr:spPr>
        <a:xfrm>
          <a:off x="14300200" y="952500"/>
          <a:ext cx="1143000" cy="146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127000</xdr:colOff>
      <xdr:row>0</xdr:row>
      <xdr:rowOff>76200</xdr:rowOff>
    </xdr:from>
    <xdr:to>
      <xdr:col>28</xdr:col>
      <xdr:colOff>596900</xdr:colOff>
      <xdr:row>4</xdr:row>
      <xdr:rowOff>50800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BAB73DB1-D0DE-42C3-9262-A07AE513FDA3}"/>
            </a:ext>
          </a:extLst>
        </xdr:cNvPr>
        <xdr:cNvCxnSpPr/>
      </xdr:nvCxnSpPr>
      <xdr:spPr>
        <a:xfrm>
          <a:off x="6223000" y="76200"/>
          <a:ext cx="11709400" cy="711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415653</xdr:colOff>
      <xdr:row>24</xdr:row>
      <xdr:rowOff>101600</xdr:rowOff>
    </xdr:from>
    <xdr:to>
      <xdr:col>26</xdr:col>
      <xdr:colOff>214669</xdr:colOff>
      <xdr:row>41</xdr:row>
      <xdr:rowOff>2258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659FA8C-B9B5-46DC-B362-E5C9DEE8C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64753" y="4940300"/>
          <a:ext cx="4066216" cy="30280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20</xdr:col>
      <xdr:colOff>361946</xdr:colOff>
      <xdr:row>17</xdr:row>
      <xdr:rowOff>66675</xdr:rowOff>
    </xdr:to>
    <xdr:sp macro="" textlink="">
      <xdr:nvSpPr>
        <xdr:cNvPr id="9" name="Rectangle 8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361950</xdr:colOff>
      <xdr:row>7</xdr:row>
      <xdr:rowOff>177800</xdr:rowOff>
    </xdr:from>
    <xdr:to>
      <xdr:col>9</xdr:col>
      <xdr:colOff>476250</xdr:colOff>
      <xdr:row>8</xdr:row>
      <xdr:rowOff>177800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DB58A8E2-60BF-41B8-BC1F-C562903DBFD6}"/>
            </a:ext>
          </a:extLst>
        </xdr:cNvPr>
        <xdr:cNvCxnSpPr/>
      </xdr:nvCxnSpPr>
      <xdr:spPr>
        <a:xfrm flipH="1">
          <a:off x="4019550" y="2755900"/>
          <a:ext cx="72390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482600</xdr:colOff>
      <xdr:row>7</xdr:row>
      <xdr:rowOff>177800</xdr:rowOff>
    </xdr:from>
    <xdr:to>
      <xdr:col>10</xdr:col>
      <xdr:colOff>342900</xdr:colOff>
      <xdr:row>9</xdr:row>
      <xdr:rowOff>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8C39B580-293E-4A21-A051-32F4DC1E64AE}"/>
            </a:ext>
          </a:extLst>
        </xdr:cNvPr>
        <xdr:cNvCxnSpPr/>
      </xdr:nvCxnSpPr>
      <xdr:spPr>
        <a:xfrm>
          <a:off x="4749800" y="2755900"/>
          <a:ext cx="806450" cy="190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495300</xdr:colOff>
      <xdr:row>8</xdr:row>
      <xdr:rowOff>0</xdr:rowOff>
    </xdr:from>
    <xdr:to>
      <xdr:col>9</xdr:col>
      <xdr:colOff>495300</xdr:colOff>
      <xdr:row>9</xdr:row>
      <xdr:rowOff>6350</xdr:rowOff>
    </xdr:to>
    <xdr:cxnSp macro="">
      <xdr:nvCxnSpPr>
        <xdr:cNvPr id="6" name="Straight Arrow Connector 5">
          <a:extLst>
            <a:ext uri="{FF2B5EF4-FFF2-40B4-BE49-F238E27FC236}">
              <a16:creationId xmlns="" xmlns:a16="http://schemas.microsoft.com/office/drawing/2014/main" id="{17EC94C6-42E7-46E7-AA2C-4AB0FA1D8053}"/>
            </a:ext>
          </a:extLst>
        </xdr:cNvPr>
        <xdr:cNvCxnSpPr/>
      </xdr:nvCxnSpPr>
      <xdr:spPr>
        <a:xfrm>
          <a:off x="4762500" y="2762250"/>
          <a:ext cx="0" cy="190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495300</xdr:colOff>
      <xdr:row>9</xdr:row>
      <xdr:rowOff>171450</xdr:rowOff>
    </xdr:from>
    <xdr:to>
      <xdr:col>8</xdr:col>
      <xdr:colOff>19050</xdr:colOff>
      <xdr:row>13</xdr:row>
      <xdr:rowOff>6350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3D2357B8-42B5-470A-824C-B3F4D1EF20BE}"/>
            </a:ext>
          </a:extLst>
        </xdr:cNvPr>
        <xdr:cNvCxnSpPr/>
      </xdr:nvCxnSpPr>
      <xdr:spPr>
        <a:xfrm flipH="1">
          <a:off x="2324100" y="1828800"/>
          <a:ext cx="2851150" cy="571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336550</xdr:colOff>
      <xdr:row>10</xdr:row>
      <xdr:rowOff>0</xdr:rowOff>
    </xdr:from>
    <xdr:to>
      <xdr:col>8</xdr:col>
      <xdr:colOff>311150</xdr:colOff>
      <xdr:row>12</xdr:row>
      <xdr:rowOff>171450</xdr:rowOff>
    </xdr:to>
    <xdr:cxnSp macro="">
      <xdr:nvCxnSpPr>
        <xdr:cNvPr id="12" name="Straight Arrow Connector 11">
          <a:extLst>
            <a:ext uri="{FF2B5EF4-FFF2-40B4-BE49-F238E27FC236}">
              <a16:creationId xmlns="" xmlns:a16="http://schemas.microsoft.com/office/drawing/2014/main" id="{12B6A02A-AF81-4EF2-926B-44260911FABD}"/>
            </a:ext>
          </a:extLst>
        </xdr:cNvPr>
        <xdr:cNvCxnSpPr/>
      </xdr:nvCxnSpPr>
      <xdr:spPr>
        <a:xfrm flipH="1">
          <a:off x="2203450" y="3498850"/>
          <a:ext cx="1803400" cy="539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419100</xdr:colOff>
      <xdr:row>10</xdr:row>
      <xdr:rowOff>6350</xdr:rowOff>
    </xdr:from>
    <xdr:to>
      <xdr:col>9</xdr:col>
      <xdr:colOff>514350</xdr:colOff>
      <xdr:row>12</xdr:row>
      <xdr:rowOff>158750</xdr:rowOff>
    </xdr:to>
    <xdr:cxnSp macro="">
      <xdr:nvCxnSpPr>
        <xdr:cNvPr id="15" name="Straight Arrow Connector 14">
          <a:extLst>
            <a:ext uri="{FF2B5EF4-FFF2-40B4-BE49-F238E27FC236}">
              <a16:creationId xmlns="" xmlns:a16="http://schemas.microsoft.com/office/drawing/2014/main" id="{C81FCDD2-48F8-4527-9C4D-D1D484CC08F9}"/>
            </a:ext>
          </a:extLst>
        </xdr:cNvPr>
        <xdr:cNvCxnSpPr/>
      </xdr:nvCxnSpPr>
      <xdr:spPr>
        <a:xfrm flipH="1">
          <a:off x="3505200" y="3505200"/>
          <a:ext cx="1314450" cy="520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488950</xdr:colOff>
      <xdr:row>9</xdr:row>
      <xdr:rowOff>165100</xdr:rowOff>
    </xdr:from>
    <xdr:to>
      <xdr:col>9</xdr:col>
      <xdr:colOff>488950</xdr:colOff>
      <xdr:row>12</xdr:row>
      <xdr:rowOff>177800</xdr:rowOff>
    </xdr:to>
    <xdr:cxnSp macro="">
      <xdr:nvCxnSpPr>
        <xdr:cNvPr id="17" name="Straight Arrow Connector 16">
          <a:extLst>
            <a:ext uri="{FF2B5EF4-FFF2-40B4-BE49-F238E27FC236}">
              <a16:creationId xmlns="" xmlns:a16="http://schemas.microsoft.com/office/drawing/2014/main" id="{1B6F0142-599A-471F-A3CE-05EAFC182E48}"/>
            </a:ext>
          </a:extLst>
        </xdr:cNvPr>
        <xdr:cNvCxnSpPr/>
      </xdr:nvCxnSpPr>
      <xdr:spPr>
        <a:xfrm flipH="1">
          <a:off x="6381750" y="1822450"/>
          <a:ext cx="0" cy="565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495300</xdr:colOff>
      <xdr:row>10</xdr:row>
      <xdr:rowOff>12700</xdr:rowOff>
    </xdr:from>
    <xdr:to>
      <xdr:col>11</xdr:col>
      <xdr:colOff>25400</xdr:colOff>
      <xdr:row>12</xdr:row>
      <xdr:rowOff>177800</xdr:rowOff>
    </xdr:to>
    <xdr:cxnSp macro="">
      <xdr:nvCxnSpPr>
        <xdr:cNvPr id="20" name="Straight Arrow Connector 19">
          <a:extLst>
            <a:ext uri="{FF2B5EF4-FFF2-40B4-BE49-F238E27FC236}">
              <a16:creationId xmlns="" xmlns:a16="http://schemas.microsoft.com/office/drawing/2014/main" id="{FE819F7F-9A18-4EAC-8E10-9D8C8122A3CB}"/>
            </a:ext>
          </a:extLst>
        </xdr:cNvPr>
        <xdr:cNvCxnSpPr/>
      </xdr:nvCxnSpPr>
      <xdr:spPr>
        <a:xfrm>
          <a:off x="4800600" y="3511550"/>
          <a:ext cx="1085850" cy="533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12700</xdr:colOff>
      <xdr:row>10</xdr:row>
      <xdr:rowOff>0</xdr:rowOff>
    </xdr:from>
    <xdr:to>
      <xdr:col>15</xdr:col>
      <xdr:colOff>552450</xdr:colOff>
      <xdr:row>13</xdr:row>
      <xdr:rowOff>0</xdr:rowOff>
    </xdr:to>
    <xdr:cxnSp macro="">
      <xdr:nvCxnSpPr>
        <xdr:cNvPr id="22" name="Straight Arrow Connector 21">
          <a:extLst>
            <a:ext uri="{FF2B5EF4-FFF2-40B4-BE49-F238E27FC236}">
              <a16:creationId xmlns="" xmlns:a16="http://schemas.microsoft.com/office/drawing/2014/main" id="{3AC97BA7-4E9B-488E-A97D-8C73847BC5A3}"/>
            </a:ext>
          </a:extLst>
        </xdr:cNvPr>
        <xdr:cNvCxnSpPr/>
      </xdr:nvCxnSpPr>
      <xdr:spPr>
        <a:xfrm>
          <a:off x="5873750" y="3498850"/>
          <a:ext cx="2978150" cy="552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508000</xdr:colOff>
      <xdr:row>3</xdr:row>
      <xdr:rowOff>0</xdr:rowOff>
    </xdr:from>
    <xdr:to>
      <xdr:col>9</xdr:col>
      <xdr:colOff>508000</xdr:colOff>
      <xdr:row>5</xdr:row>
      <xdr:rowOff>139700</xdr:rowOff>
    </xdr:to>
    <xdr:cxnSp macro="">
      <xdr:nvCxnSpPr>
        <xdr:cNvPr id="25" name="Straight Arrow Connector 24">
          <a:extLst>
            <a:ext uri="{FF2B5EF4-FFF2-40B4-BE49-F238E27FC236}">
              <a16:creationId xmlns="" xmlns:a16="http://schemas.microsoft.com/office/drawing/2014/main" id="{442FF9A4-FECD-4C93-8D90-A4007BA897AC}"/>
            </a:ext>
          </a:extLst>
        </xdr:cNvPr>
        <xdr:cNvCxnSpPr/>
      </xdr:nvCxnSpPr>
      <xdr:spPr>
        <a:xfrm flipH="1">
          <a:off x="6032500" y="2209800"/>
          <a:ext cx="0" cy="508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184150</xdr:colOff>
      <xdr:row>16</xdr:row>
      <xdr:rowOff>25400</xdr:rowOff>
    </xdr:from>
    <xdr:to>
      <xdr:col>22</xdr:col>
      <xdr:colOff>184150</xdr:colOff>
      <xdr:row>17</xdr:row>
      <xdr:rowOff>44450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FE1EC86F-1163-4A03-83AB-D446FB65039F}"/>
            </a:ext>
          </a:extLst>
        </xdr:cNvPr>
        <xdr:cNvCxnSpPr/>
      </xdr:nvCxnSpPr>
      <xdr:spPr>
        <a:xfrm flipH="1" flipV="1">
          <a:off x="14611350" y="2971800"/>
          <a:ext cx="0" cy="203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717550</xdr:colOff>
      <xdr:row>16</xdr:row>
      <xdr:rowOff>19050</xdr:rowOff>
    </xdr:from>
    <xdr:to>
      <xdr:col>25</xdr:col>
      <xdr:colOff>717550</xdr:colOff>
      <xdr:row>17</xdr:row>
      <xdr:rowOff>38100</xdr:rowOff>
    </xdr:to>
    <xdr:cxnSp macro="">
      <xdr:nvCxnSpPr>
        <xdr:cNvPr id="14" name="Straight Arrow Connector 13">
          <a:extLst>
            <a:ext uri="{FF2B5EF4-FFF2-40B4-BE49-F238E27FC236}">
              <a16:creationId xmlns="" xmlns:a16="http://schemas.microsoft.com/office/drawing/2014/main" id="{7E9E8C2E-97F6-43A4-B55E-3C2A45A0E8ED}"/>
            </a:ext>
          </a:extLst>
        </xdr:cNvPr>
        <xdr:cNvCxnSpPr/>
      </xdr:nvCxnSpPr>
      <xdr:spPr>
        <a:xfrm flipH="1" flipV="1">
          <a:off x="16973550" y="2965450"/>
          <a:ext cx="0" cy="203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381000</xdr:colOff>
      <xdr:row>6</xdr:row>
      <xdr:rowOff>88900</xdr:rowOff>
    </xdr:from>
    <xdr:to>
      <xdr:col>22</xdr:col>
      <xdr:colOff>12700</xdr:colOff>
      <xdr:row>17</xdr:row>
      <xdr:rowOff>69850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F83A762F-6AB8-48AF-8370-6AB1721C4BB1}"/>
            </a:ext>
          </a:extLst>
        </xdr:cNvPr>
        <xdr:cNvCxnSpPr/>
      </xdr:nvCxnSpPr>
      <xdr:spPr>
        <a:xfrm>
          <a:off x="9867900" y="1193800"/>
          <a:ext cx="4572000" cy="2006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241300</xdr:colOff>
      <xdr:row>26</xdr:row>
      <xdr:rowOff>0</xdr:rowOff>
    </xdr:from>
    <xdr:to>
      <xdr:col>27</xdr:col>
      <xdr:colOff>444500</xdr:colOff>
      <xdr:row>26</xdr:row>
      <xdr:rowOff>171450</xdr:rowOff>
    </xdr:to>
    <xdr:cxnSp macro="">
      <xdr:nvCxnSpPr>
        <xdr:cNvPr id="18" name="Straight Arrow Connector 17">
          <a:extLst>
            <a:ext uri="{FF2B5EF4-FFF2-40B4-BE49-F238E27FC236}">
              <a16:creationId xmlns="" xmlns:a16="http://schemas.microsoft.com/office/drawing/2014/main" id="{B522ECA9-7E74-42C6-8BEF-D91BA64D0F9D}"/>
            </a:ext>
          </a:extLst>
        </xdr:cNvPr>
        <xdr:cNvCxnSpPr/>
      </xdr:nvCxnSpPr>
      <xdr:spPr>
        <a:xfrm flipH="1">
          <a:off x="18332450" y="4787900"/>
          <a:ext cx="20320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450850</xdr:colOff>
      <xdr:row>26</xdr:row>
      <xdr:rowOff>0</xdr:rowOff>
    </xdr:from>
    <xdr:to>
      <xdr:col>29</xdr:col>
      <xdr:colOff>209550</xdr:colOff>
      <xdr:row>26</xdr:row>
      <xdr:rowOff>171450</xdr:rowOff>
    </xdr:to>
    <xdr:cxnSp macro="">
      <xdr:nvCxnSpPr>
        <xdr:cNvPr id="23" name="Straight Arrow Connector 22">
          <a:extLst>
            <a:ext uri="{FF2B5EF4-FFF2-40B4-BE49-F238E27FC236}">
              <a16:creationId xmlns="" xmlns:a16="http://schemas.microsoft.com/office/drawing/2014/main" id="{3D2D5DBF-D175-4AED-A73C-52E3BE090AC5}"/>
            </a:ext>
          </a:extLst>
        </xdr:cNvPr>
        <xdr:cNvCxnSpPr/>
      </xdr:nvCxnSpPr>
      <xdr:spPr>
        <a:xfrm>
          <a:off x="18542000" y="4787900"/>
          <a:ext cx="97790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450850</xdr:colOff>
      <xdr:row>1</xdr:row>
      <xdr:rowOff>171450</xdr:rowOff>
    </xdr:from>
    <xdr:to>
      <xdr:col>16</xdr:col>
      <xdr:colOff>571500</xdr:colOff>
      <xdr:row>5</xdr:row>
      <xdr:rowOff>0</xdr:rowOff>
    </xdr:to>
    <xdr:cxnSp macro="">
      <xdr:nvCxnSpPr>
        <xdr:cNvPr id="24" name="Straight Arrow Connector 23">
          <a:extLst>
            <a:ext uri="{FF2B5EF4-FFF2-40B4-BE49-F238E27FC236}">
              <a16:creationId xmlns="" xmlns:a16="http://schemas.microsoft.com/office/drawing/2014/main" id="{CAD73D1A-94FF-44EC-8468-63240840B752}"/>
            </a:ext>
          </a:extLst>
        </xdr:cNvPr>
        <xdr:cNvCxnSpPr/>
      </xdr:nvCxnSpPr>
      <xdr:spPr>
        <a:xfrm flipV="1">
          <a:off x="10610850" y="355600"/>
          <a:ext cx="730250" cy="565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19</xdr:col>
      <xdr:colOff>400046</xdr:colOff>
      <xdr:row>19</xdr:row>
      <xdr:rowOff>95250</xdr:rowOff>
    </xdr:to>
    <xdr:sp macro="" textlink="">
      <xdr:nvSpPr>
        <xdr:cNvPr id="19" name="Rectangle 18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431800</xdr:colOff>
      <xdr:row>1</xdr:row>
      <xdr:rowOff>12700</xdr:rowOff>
    </xdr:from>
    <xdr:to>
      <xdr:col>1</xdr:col>
      <xdr:colOff>431800</xdr:colOff>
      <xdr:row>15</xdr:row>
      <xdr:rowOff>171450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18508698-407E-4CBC-B332-379385A99E48}"/>
            </a:ext>
          </a:extLst>
        </xdr:cNvPr>
        <xdr:cNvCxnSpPr/>
      </xdr:nvCxnSpPr>
      <xdr:spPr>
        <a:xfrm flipV="1">
          <a:off x="1085850" y="196850"/>
          <a:ext cx="0" cy="27368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177800</xdr:colOff>
      <xdr:row>1</xdr:row>
      <xdr:rowOff>12700</xdr:rowOff>
    </xdr:from>
    <xdr:to>
      <xdr:col>17</xdr:col>
      <xdr:colOff>596900</xdr:colOff>
      <xdr:row>2</xdr:row>
      <xdr:rowOff>120650</xdr:rowOff>
    </xdr:to>
    <xdr:cxnSp macro="">
      <xdr:nvCxnSpPr>
        <xdr:cNvPr id="6" name="Straight Arrow Connector 5">
          <a:extLst>
            <a:ext uri="{FF2B5EF4-FFF2-40B4-BE49-F238E27FC236}">
              <a16:creationId xmlns="" xmlns:a16="http://schemas.microsoft.com/office/drawing/2014/main" id="{AFAA568B-2731-48F3-8FD2-B73F624F3A1E}"/>
            </a:ext>
          </a:extLst>
        </xdr:cNvPr>
        <xdr:cNvCxnSpPr/>
      </xdr:nvCxnSpPr>
      <xdr:spPr>
        <a:xfrm flipH="1">
          <a:off x="7264400" y="196850"/>
          <a:ext cx="4076700" cy="292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590550</xdr:colOff>
      <xdr:row>1</xdr:row>
      <xdr:rowOff>0</xdr:rowOff>
    </xdr:from>
    <xdr:to>
      <xdr:col>23</xdr:col>
      <xdr:colOff>336550</xdr:colOff>
      <xdr:row>2</xdr:row>
      <xdr:rowOff>177800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06DE15CA-1751-43F8-B3D8-1C0D8C38D018}"/>
            </a:ext>
          </a:extLst>
        </xdr:cNvPr>
        <xdr:cNvCxnSpPr/>
      </xdr:nvCxnSpPr>
      <xdr:spPr>
        <a:xfrm>
          <a:off x="11334750" y="184150"/>
          <a:ext cx="3403600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558800</xdr:colOff>
      <xdr:row>8</xdr:row>
      <xdr:rowOff>177800</xdr:rowOff>
    </xdr:from>
    <xdr:to>
      <xdr:col>19</xdr:col>
      <xdr:colOff>501650</xdr:colOff>
      <xdr:row>9</xdr:row>
      <xdr:rowOff>165100</xdr:rowOff>
    </xdr:to>
    <xdr:cxnSp macro="">
      <xdr:nvCxnSpPr>
        <xdr:cNvPr id="16" name="Straight Arrow Connector 15">
          <a:extLst>
            <a:ext uri="{FF2B5EF4-FFF2-40B4-BE49-F238E27FC236}">
              <a16:creationId xmlns="" xmlns:a16="http://schemas.microsoft.com/office/drawing/2014/main" id="{D986C877-CAFE-4C89-AFB2-5F73662C7CAD}"/>
            </a:ext>
          </a:extLst>
        </xdr:cNvPr>
        <xdr:cNvCxnSpPr/>
      </xdr:nvCxnSpPr>
      <xdr:spPr>
        <a:xfrm flipH="1">
          <a:off x="11303000" y="1651000"/>
          <a:ext cx="116205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0</xdr:colOff>
      <xdr:row>9</xdr:row>
      <xdr:rowOff>12700</xdr:rowOff>
    </xdr:from>
    <xdr:to>
      <xdr:col>20</xdr:col>
      <xdr:colOff>0</xdr:colOff>
      <xdr:row>10</xdr:row>
      <xdr:rowOff>6350</xdr:rowOff>
    </xdr:to>
    <xdr:cxnSp macro="">
      <xdr:nvCxnSpPr>
        <xdr:cNvPr id="17" name="Straight Arrow Connector 16">
          <a:extLst>
            <a:ext uri="{FF2B5EF4-FFF2-40B4-BE49-F238E27FC236}">
              <a16:creationId xmlns="" xmlns:a16="http://schemas.microsoft.com/office/drawing/2014/main" id="{EF44F147-7447-4C9A-9B27-C6FF933D7CAC}"/>
            </a:ext>
          </a:extLst>
        </xdr:cNvPr>
        <xdr:cNvCxnSpPr/>
      </xdr:nvCxnSpPr>
      <xdr:spPr>
        <a:xfrm>
          <a:off x="12573000" y="1670050"/>
          <a:ext cx="0" cy="177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88900</xdr:colOff>
      <xdr:row>9</xdr:row>
      <xdr:rowOff>19050</xdr:rowOff>
    </xdr:from>
    <xdr:to>
      <xdr:col>23</xdr:col>
      <xdr:colOff>6350</xdr:colOff>
      <xdr:row>9</xdr:row>
      <xdr:rowOff>152400</xdr:rowOff>
    </xdr:to>
    <xdr:cxnSp macro="">
      <xdr:nvCxnSpPr>
        <xdr:cNvPr id="18" name="Straight Arrow Connector 17">
          <a:extLst>
            <a:ext uri="{FF2B5EF4-FFF2-40B4-BE49-F238E27FC236}">
              <a16:creationId xmlns="" xmlns:a16="http://schemas.microsoft.com/office/drawing/2014/main" id="{F73132F2-A042-4958-985F-FE08E94D01E6}"/>
            </a:ext>
          </a:extLst>
        </xdr:cNvPr>
        <xdr:cNvCxnSpPr/>
      </xdr:nvCxnSpPr>
      <xdr:spPr>
        <a:xfrm>
          <a:off x="12661900" y="1676400"/>
          <a:ext cx="1746250" cy="133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25400</xdr:colOff>
      <xdr:row>3</xdr:row>
      <xdr:rowOff>165100</xdr:rowOff>
    </xdr:from>
    <xdr:to>
      <xdr:col>23</xdr:col>
      <xdr:colOff>393700</xdr:colOff>
      <xdr:row>5</xdr:row>
      <xdr:rowOff>165100</xdr:rowOff>
    </xdr:to>
    <xdr:cxnSp macro="">
      <xdr:nvCxnSpPr>
        <xdr:cNvPr id="23" name="Straight Arrow Connector 22">
          <a:extLst>
            <a:ext uri="{FF2B5EF4-FFF2-40B4-BE49-F238E27FC236}">
              <a16:creationId xmlns="" xmlns:a16="http://schemas.microsoft.com/office/drawing/2014/main" id="{AF734413-3C86-4335-9BA4-1C476C3CC494}"/>
            </a:ext>
          </a:extLst>
        </xdr:cNvPr>
        <xdr:cNvCxnSpPr/>
      </xdr:nvCxnSpPr>
      <xdr:spPr>
        <a:xfrm flipH="1">
          <a:off x="12598400" y="717550"/>
          <a:ext cx="2197100" cy="368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263524</xdr:colOff>
      <xdr:row>13</xdr:row>
      <xdr:rowOff>158750</xdr:rowOff>
    </xdr:from>
    <xdr:to>
      <xdr:col>23</xdr:col>
      <xdr:colOff>355599</xdr:colOff>
      <xdr:row>15</xdr:row>
      <xdr:rowOff>15875</xdr:rowOff>
    </xdr:to>
    <xdr:sp macro="" textlink="">
      <xdr:nvSpPr>
        <xdr:cNvPr id="24" name="Left Brace 23">
          <a:extLst>
            <a:ext uri="{FF2B5EF4-FFF2-40B4-BE49-F238E27FC236}">
              <a16:creationId xmlns="" xmlns:a16="http://schemas.microsoft.com/office/drawing/2014/main" id="{75120F45-573B-4F6F-AF51-64EC457D6B45}"/>
            </a:ext>
          </a:extLst>
        </xdr:cNvPr>
        <xdr:cNvSpPr/>
      </xdr:nvSpPr>
      <xdr:spPr>
        <a:xfrm rot="16200000">
          <a:off x="12465049" y="485775"/>
          <a:ext cx="225425" cy="4359275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20</xdr:col>
      <xdr:colOff>4762</xdr:colOff>
      <xdr:row>15</xdr:row>
      <xdr:rowOff>15875</xdr:rowOff>
    </xdr:from>
    <xdr:to>
      <xdr:col>23</xdr:col>
      <xdr:colOff>292100</xdr:colOff>
      <xdr:row>16</xdr:row>
      <xdr:rowOff>146050</xdr:rowOff>
    </xdr:to>
    <xdr:cxnSp macro="">
      <xdr:nvCxnSpPr>
        <xdr:cNvPr id="26" name="Straight Arrow Connector 25">
          <a:extLst>
            <a:ext uri="{FF2B5EF4-FFF2-40B4-BE49-F238E27FC236}">
              <a16:creationId xmlns="" xmlns:a16="http://schemas.microsoft.com/office/drawing/2014/main" id="{A261391A-5279-4A7C-A1EC-698DAE1F46C9}"/>
            </a:ext>
          </a:extLst>
        </xdr:cNvPr>
        <xdr:cNvCxnSpPr>
          <a:stCxn id="24" idx="1"/>
        </xdr:cNvCxnSpPr>
      </xdr:nvCxnSpPr>
      <xdr:spPr>
        <a:xfrm>
          <a:off x="12577762" y="2778125"/>
          <a:ext cx="2116138" cy="314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16</xdr:col>
      <xdr:colOff>6350</xdr:colOff>
      <xdr:row>15</xdr:row>
      <xdr:rowOff>15875</xdr:rowOff>
    </xdr:from>
    <xdr:to>
      <xdr:col>20</xdr:col>
      <xdr:colOff>4762</xdr:colOff>
      <xdr:row>16</xdr:row>
      <xdr:rowOff>171450</xdr:rowOff>
    </xdr:to>
    <xdr:cxnSp macro="">
      <xdr:nvCxnSpPr>
        <xdr:cNvPr id="28" name="Straight Arrow Connector 27">
          <a:extLst>
            <a:ext uri="{FF2B5EF4-FFF2-40B4-BE49-F238E27FC236}">
              <a16:creationId xmlns="" xmlns:a16="http://schemas.microsoft.com/office/drawing/2014/main" id="{8F361334-F760-4A34-AB97-D06F7B0254AE}"/>
            </a:ext>
          </a:extLst>
        </xdr:cNvPr>
        <xdr:cNvCxnSpPr>
          <a:stCxn id="24" idx="1"/>
        </xdr:cNvCxnSpPr>
      </xdr:nvCxnSpPr>
      <xdr:spPr>
        <a:xfrm flipH="1">
          <a:off x="10140950" y="2778125"/>
          <a:ext cx="2436812" cy="3397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603250</xdr:colOff>
      <xdr:row>19</xdr:row>
      <xdr:rowOff>12700</xdr:rowOff>
    </xdr:from>
    <xdr:to>
      <xdr:col>15</xdr:col>
      <xdr:colOff>603250</xdr:colOff>
      <xdr:row>20</xdr:row>
      <xdr:rowOff>171450</xdr:rowOff>
    </xdr:to>
    <xdr:cxnSp macro="">
      <xdr:nvCxnSpPr>
        <xdr:cNvPr id="30" name="Straight Arrow Connector 29">
          <a:extLst>
            <a:ext uri="{FF2B5EF4-FFF2-40B4-BE49-F238E27FC236}">
              <a16:creationId xmlns="" xmlns:a16="http://schemas.microsoft.com/office/drawing/2014/main" id="{58A6B420-A357-4AB2-9DD3-687AF5987800}"/>
            </a:ext>
          </a:extLst>
        </xdr:cNvPr>
        <xdr:cNvCxnSpPr/>
      </xdr:nvCxnSpPr>
      <xdr:spPr>
        <a:xfrm flipH="1">
          <a:off x="8909050" y="3619500"/>
          <a:ext cx="1219200" cy="615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603250</xdr:colOff>
      <xdr:row>19</xdr:row>
      <xdr:rowOff>19050</xdr:rowOff>
    </xdr:from>
    <xdr:to>
      <xdr:col>16</xdr:col>
      <xdr:colOff>590550</xdr:colOff>
      <xdr:row>20</xdr:row>
      <xdr:rowOff>171450</xdr:rowOff>
    </xdr:to>
    <xdr:cxnSp macro="">
      <xdr:nvCxnSpPr>
        <xdr:cNvPr id="32" name="Straight Arrow Connector 31">
          <a:extLst>
            <a:ext uri="{FF2B5EF4-FFF2-40B4-BE49-F238E27FC236}">
              <a16:creationId xmlns="" xmlns:a16="http://schemas.microsoft.com/office/drawing/2014/main" id="{68B4974A-4E06-427F-B613-D885E42E99BF}"/>
            </a:ext>
          </a:extLst>
        </xdr:cNvPr>
        <xdr:cNvCxnSpPr/>
      </xdr:nvCxnSpPr>
      <xdr:spPr>
        <a:xfrm>
          <a:off x="10128250" y="3625850"/>
          <a:ext cx="596900" cy="609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603250</xdr:colOff>
      <xdr:row>19</xdr:row>
      <xdr:rowOff>19050</xdr:rowOff>
    </xdr:from>
    <xdr:to>
      <xdr:col>19</xdr:col>
      <xdr:colOff>590550</xdr:colOff>
      <xdr:row>20</xdr:row>
      <xdr:rowOff>165100</xdr:rowOff>
    </xdr:to>
    <xdr:cxnSp macro="">
      <xdr:nvCxnSpPr>
        <xdr:cNvPr id="34" name="Straight Arrow Connector 33">
          <a:extLst>
            <a:ext uri="{FF2B5EF4-FFF2-40B4-BE49-F238E27FC236}">
              <a16:creationId xmlns="" xmlns:a16="http://schemas.microsoft.com/office/drawing/2014/main" id="{7CFD7AEE-E72F-4C9C-A351-8B0E4A94C743}"/>
            </a:ext>
          </a:extLst>
        </xdr:cNvPr>
        <xdr:cNvCxnSpPr/>
      </xdr:nvCxnSpPr>
      <xdr:spPr>
        <a:xfrm>
          <a:off x="10128250" y="3625850"/>
          <a:ext cx="2425700" cy="603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355600</xdr:colOff>
      <xdr:row>3</xdr:row>
      <xdr:rowOff>158750</xdr:rowOff>
    </xdr:from>
    <xdr:to>
      <xdr:col>30</xdr:col>
      <xdr:colOff>508000</xdr:colOff>
      <xdr:row>5</xdr:row>
      <xdr:rowOff>165100</xdr:rowOff>
    </xdr:to>
    <xdr:cxnSp macro="">
      <xdr:nvCxnSpPr>
        <xdr:cNvPr id="36" name="Straight Arrow Connector 35">
          <a:extLst>
            <a:ext uri="{FF2B5EF4-FFF2-40B4-BE49-F238E27FC236}">
              <a16:creationId xmlns="" xmlns:a16="http://schemas.microsoft.com/office/drawing/2014/main" id="{41F0D7C0-18E0-42B3-B609-4D648C577740}"/>
            </a:ext>
          </a:extLst>
        </xdr:cNvPr>
        <xdr:cNvCxnSpPr/>
      </xdr:nvCxnSpPr>
      <xdr:spPr>
        <a:xfrm>
          <a:off x="14757400" y="711200"/>
          <a:ext cx="4419600" cy="374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28</xdr:col>
      <xdr:colOff>482600</xdr:colOff>
      <xdr:row>7</xdr:row>
      <xdr:rowOff>6350</xdr:rowOff>
    </xdr:from>
    <xdr:to>
      <xdr:col>31</xdr:col>
      <xdr:colOff>127000</xdr:colOff>
      <xdr:row>9</xdr:row>
      <xdr:rowOff>152400</xdr:rowOff>
    </xdr:to>
    <xdr:cxnSp macro="">
      <xdr:nvCxnSpPr>
        <xdr:cNvPr id="41" name="Straight Arrow Connector 40">
          <a:extLst>
            <a:ext uri="{FF2B5EF4-FFF2-40B4-BE49-F238E27FC236}">
              <a16:creationId xmlns="" xmlns:a16="http://schemas.microsoft.com/office/drawing/2014/main" id="{D750850F-A65B-4490-ADAE-E2F9A11E133C}"/>
            </a:ext>
          </a:extLst>
        </xdr:cNvPr>
        <xdr:cNvCxnSpPr/>
      </xdr:nvCxnSpPr>
      <xdr:spPr>
        <a:xfrm flipH="1">
          <a:off x="17932400" y="1295400"/>
          <a:ext cx="1473200" cy="514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31</xdr:col>
      <xdr:colOff>260350</xdr:colOff>
      <xdr:row>7</xdr:row>
      <xdr:rowOff>31750</xdr:rowOff>
    </xdr:from>
    <xdr:to>
      <xdr:col>31</xdr:col>
      <xdr:colOff>260350</xdr:colOff>
      <xdr:row>10</xdr:row>
      <xdr:rowOff>6350</xdr:rowOff>
    </xdr:to>
    <xdr:cxnSp macro="">
      <xdr:nvCxnSpPr>
        <xdr:cNvPr id="43" name="Straight Arrow Connector 42">
          <a:extLst>
            <a:ext uri="{FF2B5EF4-FFF2-40B4-BE49-F238E27FC236}">
              <a16:creationId xmlns="" xmlns:a16="http://schemas.microsoft.com/office/drawing/2014/main" id="{32BEF6C2-1E43-4599-BCED-DA87DE6F1BB0}"/>
            </a:ext>
          </a:extLst>
        </xdr:cNvPr>
        <xdr:cNvCxnSpPr/>
      </xdr:nvCxnSpPr>
      <xdr:spPr>
        <a:xfrm>
          <a:off x="19538950" y="1320800"/>
          <a:ext cx="0" cy="52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31</xdr:col>
      <xdr:colOff>323850</xdr:colOff>
      <xdr:row>7</xdr:row>
      <xdr:rowOff>6350</xdr:rowOff>
    </xdr:from>
    <xdr:to>
      <xdr:col>35</xdr:col>
      <xdr:colOff>184150</xdr:colOff>
      <xdr:row>9</xdr:row>
      <xdr:rowOff>133350</xdr:rowOff>
    </xdr:to>
    <xdr:cxnSp macro="">
      <xdr:nvCxnSpPr>
        <xdr:cNvPr id="45" name="Straight Arrow Connector 44">
          <a:extLst>
            <a:ext uri="{FF2B5EF4-FFF2-40B4-BE49-F238E27FC236}">
              <a16:creationId xmlns="" xmlns:a16="http://schemas.microsoft.com/office/drawing/2014/main" id="{D1E36910-5CCF-48DE-8129-90E23C90EFE6}"/>
            </a:ext>
          </a:extLst>
        </xdr:cNvPr>
        <xdr:cNvCxnSpPr/>
      </xdr:nvCxnSpPr>
      <xdr:spPr>
        <a:xfrm>
          <a:off x="19602450" y="1295400"/>
          <a:ext cx="2298700" cy="495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28</xdr:col>
      <xdr:colOff>193674</xdr:colOff>
      <xdr:row>14</xdr:row>
      <xdr:rowOff>0</xdr:rowOff>
    </xdr:from>
    <xdr:to>
      <xdr:col>35</xdr:col>
      <xdr:colOff>285749</xdr:colOff>
      <xdr:row>15</xdr:row>
      <xdr:rowOff>41275</xdr:rowOff>
    </xdr:to>
    <xdr:sp macro="" textlink="">
      <xdr:nvSpPr>
        <xdr:cNvPr id="46" name="Left Brace 45">
          <a:extLst>
            <a:ext uri="{FF2B5EF4-FFF2-40B4-BE49-F238E27FC236}">
              <a16:creationId xmlns="" xmlns:a16="http://schemas.microsoft.com/office/drawing/2014/main" id="{54718178-EA18-478C-86B5-971829C07F6C}"/>
            </a:ext>
          </a:extLst>
        </xdr:cNvPr>
        <xdr:cNvSpPr/>
      </xdr:nvSpPr>
      <xdr:spPr>
        <a:xfrm rot="16200000">
          <a:off x="19710399" y="511175"/>
          <a:ext cx="225425" cy="4359275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23</xdr:col>
      <xdr:colOff>476250</xdr:colOff>
      <xdr:row>15</xdr:row>
      <xdr:rowOff>41275</xdr:rowOff>
    </xdr:from>
    <xdr:to>
      <xdr:col>31</xdr:col>
      <xdr:colOff>544512</xdr:colOff>
      <xdr:row>16</xdr:row>
      <xdr:rowOff>120650</xdr:rowOff>
    </xdr:to>
    <xdr:cxnSp macro="">
      <xdr:nvCxnSpPr>
        <xdr:cNvPr id="48" name="Straight Arrow Connector 47">
          <a:extLst>
            <a:ext uri="{FF2B5EF4-FFF2-40B4-BE49-F238E27FC236}">
              <a16:creationId xmlns="" xmlns:a16="http://schemas.microsoft.com/office/drawing/2014/main" id="{FE12BEC4-0D7D-4E3F-9F2D-7B396B1EADCD}"/>
            </a:ext>
          </a:extLst>
        </xdr:cNvPr>
        <xdr:cNvCxnSpPr>
          <a:stCxn id="46" idx="1"/>
        </xdr:cNvCxnSpPr>
      </xdr:nvCxnSpPr>
      <xdr:spPr>
        <a:xfrm flipH="1">
          <a:off x="14878050" y="2803525"/>
          <a:ext cx="4945062" cy="263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31</xdr:col>
      <xdr:colOff>544512</xdr:colOff>
      <xdr:row>15</xdr:row>
      <xdr:rowOff>41275</xdr:rowOff>
    </xdr:from>
    <xdr:to>
      <xdr:col>35</xdr:col>
      <xdr:colOff>501650</xdr:colOff>
      <xdr:row>16</xdr:row>
      <xdr:rowOff>139700</xdr:rowOff>
    </xdr:to>
    <xdr:cxnSp macro="">
      <xdr:nvCxnSpPr>
        <xdr:cNvPr id="50" name="Straight Arrow Connector 49">
          <a:extLst>
            <a:ext uri="{FF2B5EF4-FFF2-40B4-BE49-F238E27FC236}">
              <a16:creationId xmlns="" xmlns:a16="http://schemas.microsoft.com/office/drawing/2014/main" id="{F5FAAB7A-510F-4E1F-A669-0EB0397347B3}"/>
            </a:ext>
          </a:extLst>
        </xdr:cNvPr>
        <xdr:cNvCxnSpPr>
          <a:stCxn id="46" idx="1"/>
        </xdr:cNvCxnSpPr>
      </xdr:nvCxnSpPr>
      <xdr:spPr>
        <a:xfrm>
          <a:off x="19823112" y="2803525"/>
          <a:ext cx="2395538" cy="2825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34</xdr:col>
      <xdr:colOff>38100</xdr:colOff>
      <xdr:row>6</xdr:row>
      <xdr:rowOff>95250</xdr:rowOff>
    </xdr:from>
    <xdr:to>
      <xdr:col>35</xdr:col>
      <xdr:colOff>6350</xdr:colOff>
      <xdr:row>6</xdr:row>
      <xdr:rowOff>95250</xdr:rowOff>
    </xdr:to>
    <xdr:cxnSp macro="">
      <xdr:nvCxnSpPr>
        <xdr:cNvPr id="54" name="Straight Arrow Connector 53">
          <a:extLst>
            <a:ext uri="{FF2B5EF4-FFF2-40B4-BE49-F238E27FC236}">
              <a16:creationId xmlns="" xmlns:a16="http://schemas.microsoft.com/office/drawing/2014/main" id="{82602789-4CAB-47B5-9139-369D1B92CDCC}"/>
            </a:ext>
          </a:extLst>
        </xdr:cNvPr>
        <xdr:cNvCxnSpPr/>
      </xdr:nvCxnSpPr>
      <xdr:spPr>
        <a:xfrm>
          <a:off x="21145500" y="1200150"/>
          <a:ext cx="5778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37</xdr:col>
      <xdr:colOff>12700</xdr:colOff>
      <xdr:row>6</xdr:row>
      <xdr:rowOff>101600</xdr:rowOff>
    </xdr:from>
    <xdr:to>
      <xdr:col>37</xdr:col>
      <xdr:colOff>590550</xdr:colOff>
      <xdr:row>6</xdr:row>
      <xdr:rowOff>101600</xdr:rowOff>
    </xdr:to>
    <xdr:cxnSp macro="">
      <xdr:nvCxnSpPr>
        <xdr:cNvPr id="55" name="Straight Arrow Connector 54">
          <a:extLst>
            <a:ext uri="{FF2B5EF4-FFF2-40B4-BE49-F238E27FC236}">
              <a16:creationId xmlns="" xmlns:a16="http://schemas.microsoft.com/office/drawing/2014/main" id="{6AC3D7BA-DA1D-41EE-8A8E-BCA0EDF387AB}"/>
            </a:ext>
          </a:extLst>
        </xdr:cNvPr>
        <xdr:cNvCxnSpPr/>
      </xdr:nvCxnSpPr>
      <xdr:spPr>
        <a:xfrm>
          <a:off x="22948900" y="1206500"/>
          <a:ext cx="5778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228600</xdr:colOff>
      <xdr:row>20</xdr:row>
      <xdr:rowOff>12700</xdr:rowOff>
    </xdr:from>
    <xdr:to>
      <xdr:col>11</xdr:col>
      <xdr:colOff>228600</xdr:colOff>
      <xdr:row>30</xdr:row>
      <xdr:rowOff>158750</xdr:rowOff>
    </xdr:to>
    <xdr:cxnSp macro="">
      <xdr:nvCxnSpPr>
        <xdr:cNvPr id="57" name="Straight Arrow Connector 56">
          <a:extLst>
            <a:ext uri="{FF2B5EF4-FFF2-40B4-BE49-F238E27FC236}">
              <a16:creationId xmlns="" xmlns:a16="http://schemas.microsoft.com/office/drawing/2014/main" id="{1E674489-F9AA-4EF4-B06A-AFB4B3E68897}"/>
            </a:ext>
          </a:extLst>
        </xdr:cNvPr>
        <xdr:cNvCxnSpPr/>
      </xdr:nvCxnSpPr>
      <xdr:spPr>
        <a:xfrm>
          <a:off x="7315200" y="4076700"/>
          <a:ext cx="0" cy="2159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469900</xdr:colOff>
      <xdr:row>39</xdr:row>
      <xdr:rowOff>12700</xdr:rowOff>
    </xdr:from>
    <xdr:to>
      <xdr:col>12</xdr:col>
      <xdr:colOff>469900</xdr:colOff>
      <xdr:row>48</xdr:row>
      <xdr:rowOff>6350</xdr:rowOff>
    </xdr:to>
    <xdr:cxnSp macro="">
      <xdr:nvCxnSpPr>
        <xdr:cNvPr id="58" name="Straight Arrow Connector 57">
          <a:extLst>
            <a:ext uri="{FF2B5EF4-FFF2-40B4-BE49-F238E27FC236}">
              <a16:creationId xmlns="" xmlns:a16="http://schemas.microsoft.com/office/drawing/2014/main" id="{4F047D10-6CDE-44B9-A012-7FD8BB878043}"/>
            </a:ext>
          </a:extLst>
        </xdr:cNvPr>
        <xdr:cNvCxnSpPr/>
      </xdr:nvCxnSpPr>
      <xdr:spPr>
        <a:xfrm>
          <a:off x="8166100" y="7747000"/>
          <a:ext cx="0" cy="1651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304800</xdr:colOff>
      <xdr:row>36</xdr:row>
      <xdr:rowOff>38100</xdr:rowOff>
    </xdr:from>
    <xdr:to>
      <xdr:col>9</xdr:col>
      <xdr:colOff>304800</xdr:colOff>
      <xdr:row>42</xdr:row>
      <xdr:rowOff>0</xdr:rowOff>
    </xdr:to>
    <xdr:cxnSp macro="">
      <xdr:nvCxnSpPr>
        <xdr:cNvPr id="60" name="Straight Arrow Connector 59">
          <a:extLst>
            <a:ext uri="{FF2B5EF4-FFF2-40B4-BE49-F238E27FC236}">
              <a16:creationId xmlns="" xmlns:a16="http://schemas.microsoft.com/office/drawing/2014/main" id="{B0709D71-78BD-4A50-BCF2-F252FEA6CDDC}"/>
            </a:ext>
          </a:extLst>
        </xdr:cNvPr>
        <xdr:cNvCxnSpPr/>
      </xdr:nvCxnSpPr>
      <xdr:spPr>
        <a:xfrm flipH="1">
          <a:off x="6172200" y="7219950"/>
          <a:ext cx="0" cy="1066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273050</xdr:colOff>
      <xdr:row>30</xdr:row>
      <xdr:rowOff>171450</xdr:rowOff>
    </xdr:from>
    <xdr:to>
      <xdr:col>17</xdr:col>
      <xdr:colOff>273050</xdr:colOff>
      <xdr:row>33</xdr:row>
      <xdr:rowOff>25400</xdr:rowOff>
    </xdr:to>
    <xdr:cxnSp macro="">
      <xdr:nvCxnSpPr>
        <xdr:cNvPr id="27" name="Straight Arrow Connector 26">
          <a:extLst>
            <a:ext uri="{FF2B5EF4-FFF2-40B4-BE49-F238E27FC236}">
              <a16:creationId xmlns="" xmlns:a16="http://schemas.microsoft.com/office/drawing/2014/main" id="{00F76CCD-8D61-4E18-B780-F79B3DF0CAF0}"/>
            </a:ext>
          </a:extLst>
        </xdr:cNvPr>
        <xdr:cNvCxnSpPr/>
      </xdr:nvCxnSpPr>
      <xdr:spPr>
        <a:xfrm>
          <a:off x="11017250" y="6248400"/>
          <a:ext cx="0" cy="406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276221</xdr:colOff>
      <xdr:row>19</xdr:row>
      <xdr:rowOff>28575</xdr:rowOff>
    </xdr:to>
    <xdr:sp macro="" textlink="">
      <xdr:nvSpPr>
        <xdr:cNvPr id="29" name="Rectangle 28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1</xdr:row>
      <xdr:rowOff>0</xdr:rowOff>
    </xdr:from>
    <xdr:to>
      <xdr:col>7</xdr:col>
      <xdr:colOff>247650</xdr:colOff>
      <xdr:row>2</xdr:row>
      <xdr:rowOff>165100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73D3EC6F-9EBD-43ED-912D-FD8B644EF22A}"/>
            </a:ext>
          </a:extLst>
        </xdr:cNvPr>
        <xdr:cNvCxnSpPr/>
      </xdr:nvCxnSpPr>
      <xdr:spPr>
        <a:xfrm flipH="1">
          <a:off x="2800350" y="184150"/>
          <a:ext cx="1714500" cy="349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222250</xdr:colOff>
      <xdr:row>0</xdr:row>
      <xdr:rowOff>177800</xdr:rowOff>
    </xdr:from>
    <xdr:to>
      <xdr:col>9</xdr:col>
      <xdr:colOff>266700</xdr:colOff>
      <xdr:row>2</xdr:row>
      <xdr:rowOff>171450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55FDAE2B-DE15-4DDC-A0B2-6655C9EA7A30}"/>
            </a:ext>
          </a:extLst>
        </xdr:cNvPr>
        <xdr:cNvCxnSpPr/>
      </xdr:nvCxnSpPr>
      <xdr:spPr>
        <a:xfrm>
          <a:off x="4489450" y="177800"/>
          <a:ext cx="1263650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444500</xdr:colOff>
      <xdr:row>4</xdr:row>
      <xdr:rowOff>0</xdr:rowOff>
    </xdr:from>
    <xdr:to>
      <xdr:col>12</xdr:col>
      <xdr:colOff>438150</xdr:colOff>
      <xdr:row>6</xdr:row>
      <xdr:rowOff>95250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57D40644-71BF-4488-A78A-4302DD77AAA6}"/>
            </a:ext>
          </a:extLst>
        </xdr:cNvPr>
        <xdr:cNvCxnSpPr/>
      </xdr:nvCxnSpPr>
      <xdr:spPr>
        <a:xfrm>
          <a:off x="5930900" y="736600"/>
          <a:ext cx="1822450" cy="463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254000</xdr:colOff>
      <xdr:row>7</xdr:row>
      <xdr:rowOff>19050</xdr:rowOff>
    </xdr:from>
    <xdr:to>
      <xdr:col>4</xdr:col>
      <xdr:colOff>254000</xdr:colOff>
      <xdr:row>8</xdr:row>
      <xdr:rowOff>0</xdr:rowOff>
    </xdr:to>
    <xdr:cxnSp macro="">
      <xdr:nvCxnSpPr>
        <xdr:cNvPr id="11" name="Straight Arrow Connector 10">
          <a:extLst>
            <a:ext uri="{FF2B5EF4-FFF2-40B4-BE49-F238E27FC236}">
              <a16:creationId xmlns="" xmlns:a16="http://schemas.microsoft.com/office/drawing/2014/main" id="{27B659E6-AA12-40C0-8893-5F04FB81200B}"/>
            </a:ext>
          </a:extLst>
        </xdr:cNvPr>
        <xdr:cNvCxnSpPr/>
      </xdr:nvCxnSpPr>
      <xdr:spPr>
        <a:xfrm>
          <a:off x="2692400" y="1308100"/>
          <a:ext cx="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60324</xdr:colOff>
      <xdr:row>9</xdr:row>
      <xdr:rowOff>76199</xdr:rowOff>
    </xdr:from>
    <xdr:to>
      <xdr:col>6</xdr:col>
      <xdr:colOff>514349</xdr:colOff>
      <xdr:row>10</xdr:row>
      <xdr:rowOff>9524</xdr:rowOff>
    </xdr:to>
    <xdr:sp macro="" textlink="">
      <xdr:nvSpPr>
        <xdr:cNvPr id="12" name="Left Brace 11">
          <a:extLst>
            <a:ext uri="{FF2B5EF4-FFF2-40B4-BE49-F238E27FC236}">
              <a16:creationId xmlns="" xmlns:a16="http://schemas.microsoft.com/office/drawing/2014/main" id="{0BCA45DB-F01E-44FD-B784-DE20ECF36708}"/>
            </a:ext>
          </a:extLst>
        </xdr:cNvPr>
        <xdr:cNvSpPr/>
      </xdr:nvSpPr>
      <xdr:spPr>
        <a:xfrm rot="16200000">
          <a:off x="3276599" y="955674"/>
          <a:ext cx="117475" cy="1673225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260350</xdr:colOff>
      <xdr:row>18</xdr:row>
      <xdr:rowOff>177800</xdr:rowOff>
    </xdr:from>
    <xdr:to>
      <xdr:col>10</xdr:col>
      <xdr:colOff>260350</xdr:colOff>
      <xdr:row>20</xdr:row>
      <xdr:rowOff>25400</xdr:rowOff>
    </xdr:to>
    <xdr:cxnSp macro="">
      <xdr:nvCxnSpPr>
        <xdr:cNvPr id="14" name="Straight Arrow Connector 13">
          <a:extLst>
            <a:ext uri="{FF2B5EF4-FFF2-40B4-BE49-F238E27FC236}">
              <a16:creationId xmlns="" xmlns:a16="http://schemas.microsoft.com/office/drawing/2014/main" id="{05E42155-8FF1-463C-B3B5-D2868D6B361D}"/>
            </a:ext>
          </a:extLst>
        </xdr:cNvPr>
        <xdr:cNvCxnSpPr/>
      </xdr:nvCxnSpPr>
      <xdr:spPr>
        <a:xfrm flipH="1">
          <a:off x="6356350" y="3492500"/>
          <a:ext cx="0" cy="215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342900</xdr:colOff>
      <xdr:row>22</xdr:row>
      <xdr:rowOff>0</xdr:rowOff>
    </xdr:from>
    <xdr:to>
      <xdr:col>10</xdr:col>
      <xdr:colOff>298450</xdr:colOff>
      <xdr:row>23</xdr:row>
      <xdr:rowOff>177800</xdr:rowOff>
    </xdr:to>
    <xdr:cxnSp macro="">
      <xdr:nvCxnSpPr>
        <xdr:cNvPr id="16" name="Straight Arrow Connector 15">
          <a:extLst>
            <a:ext uri="{FF2B5EF4-FFF2-40B4-BE49-F238E27FC236}">
              <a16:creationId xmlns="" xmlns:a16="http://schemas.microsoft.com/office/drawing/2014/main" id="{07879FFD-81F0-48CD-B1F7-0D16853DACEC}"/>
            </a:ext>
          </a:extLst>
        </xdr:cNvPr>
        <xdr:cNvCxnSpPr/>
      </xdr:nvCxnSpPr>
      <xdr:spPr>
        <a:xfrm flipH="1">
          <a:off x="4610100" y="4051300"/>
          <a:ext cx="1784350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279400</xdr:colOff>
      <xdr:row>22</xdr:row>
      <xdr:rowOff>6350</xdr:rowOff>
    </xdr:from>
    <xdr:to>
      <xdr:col>13</xdr:col>
      <xdr:colOff>469900</xdr:colOff>
      <xdr:row>23</xdr:row>
      <xdr:rowOff>139700</xdr:rowOff>
    </xdr:to>
    <xdr:cxnSp macro="">
      <xdr:nvCxnSpPr>
        <xdr:cNvPr id="17" name="Straight Arrow Connector 16">
          <a:extLst>
            <a:ext uri="{FF2B5EF4-FFF2-40B4-BE49-F238E27FC236}">
              <a16:creationId xmlns="" xmlns:a16="http://schemas.microsoft.com/office/drawing/2014/main" id="{74AFA0EF-E8D7-482D-AC18-A040DFC3F274}"/>
            </a:ext>
          </a:extLst>
        </xdr:cNvPr>
        <xdr:cNvCxnSpPr/>
      </xdr:nvCxnSpPr>
      <xdr:spPr>
        <a:xfrm>
          <a:off x="6375400" y="4057650"/>
          <a:ext cx="2019300" cy="317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495300</xdr:colOff>
      <xdr:row>11</xdr:row>
      <xdr:rowOff>165100</xdr:rowOff>
    </xdr:from>
    <xdr:to>
      <xdr:col>9</xdr:col>
      <xdr:colOff>12700</xdr:colOff>
      <xdr:row>12</xdr:row>
      <xdr:rowOff>165100</xdr:rowOff>
    </xdr:to>
    <xdr:cxnSp macro="">
      <xdr:nvCxnSpPr>
        <xdr:cNvPr id="22" name="Straight Arrow Connector 21">
          <a:extLst>
            <a:ext uri="{FF2B5EF4-FFF2-40B4-BE49-F238E27FC236}">
              <a16:creationId xmlns="" xmlns:a16="http://schemas.microsoft.com/office/drawing/2014/main" id="{62EA3A40-DBA5-49A6-8145-6B034DAB2C48}"/>
            </a:ext>
          </a:extLst>
        </xdr:cNvPr>
        <xdr:cNvCxnSpPr/>
      </xdr:nvCxnSpPr>
      <xdr:spPr>
        <a:xfrm>
          <a:off x="4762500" y="2190750"/>
          <a:ext cx="73660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50800</xdr:colOff>
      <xdr:row>11</xdr:row>
      <xdr:rowOff>171450</xdr:rowOff>
    </xdr:from>
    <xdr:to>
      <xdr:col>9</xdr:col>
      <xdr:colOff>571500</xdr:colOff>
      <xdr:row>12</xdr:row>
      <xdr:rowOff>152400</xdr:rowOff>
    </xdr:to>
    <xdr:cxnSp macro="">
      <xdr:nvCxnSpPr>
        <xdr:cNvPr id="24" name="Straight Arrow Connector 23">
          <a:extLst>
            <a:ext uri="{FF2B5EF4-FFF2-40B4-BE49-F238E27FC236}">
              <a16:creationId xmlns="" xmlns:a16="http://schemas.microsoft.com/office/drawing/2014/main" id="{33EE0FB7-8C2E-4209-AE66-2BE92E08709B}"/>
            </a:ext>
          </a:extLst>
        </xdr:cNvPr>
        <xdr:cNvCxnSpPr/>
      </xdr:nvCxnSpPr>
      <xdr:spPr>
        <a:xfrm flipH="1">
          <a:off x="5537200" y="2197100"/>
          <a:ext cx="52070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590546</xdr:colOff>
      <xdr:row>19</xdr:row>
      <xdr:rowOff>95250</xdr:rowOff>
    </xdr:to>
    <xdr:sp macro="" textlink="">
      <xdr:nvSpPr>
        <xdr:cNvPr id="13" name="Rectangle 12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</xdr:colOff>
      <xdr:row>1</xdr:row>
      <xdr:rowOff>19050</xdr:rowOff>
    </xdr:from>
    <xdr:to>
      <xdr:col>9</xdr:col>
      <xdr:colOff>349250</xdr:colOff>
      <xdr:row>1</xdr:row>
      <xdr:rowOff>152400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2DE96E8F-7FD3-444F-B1ED-272B3C600C32}"/>
            </a:ext>
          </a:extLst>
        </xdr:cNvPr>
        <xdr:cNvCxnSpPr/>
      </xdr:nvCxnSpPr>
      <xdr:spPr>
        <a:xfrm flipH="1">
          <a:off x="1841500" y="203200"/>
          <a:ext cx="3994150" cy="1333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368300</xdr:colOff>
      <xdr:row>1</xdr:row>
      <xdr:rowOff>19050</xdr:rowOff>
    </xdr:from>
    <xdr:to>
      <xdr:col>9</xdr:col>
      <xdr:colOff>336550</xdr:colOff>
      <xdr:row>2</xdr:row>
      <xdr:rowOff>171450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B404E965-E997-438A-9AB8-70E6D20A0E3B}"/>
            </a:ext>
          </a:extLst>
        </xdr:cNvPr>
        <xdr:cNvCxnSpPr/>
      </xdr:nvCxnSpPr>
      <xdr:spPr>
        <a:xfrm flipH="1">
          <a:off x="5372100" y="203200"/>
          <a:ext cx="577850" cy="3365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330200</xdr:colOff>
      <xdr:row>1</xdr:row>
      <xdr:rowOff>25400</xdr:rowOff>
    </xdr:from>
    <xdr:to>
      <xdr:col>14</xdr:col>
      <xdr:colOff>584200</xdr:colOff>
      <xdr:row>3</xdr:row>
      <xdr:rowOff>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16D9FA20-2957-483B-9B97-AF7DE756199A}"/>
            </a:ext>
          </a:extLst>
        </xdr:cNvPr>
        <xdr:cNvCxnSpPr/>
      </xdr:nvCxnSpPr>
      <xdr:spPr>
        <a:xfrm>
          <a:off x="5943600" y="209550"/>
          <a:ext cx="3302000" cy="3429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342900</xdr:colOff>
      <xdr:row>1</xdr:row>
      <xdr:rowOff>12700</xdr:rowOff>
    </xdr:from>
    <xdr:to>
      <xdr:col>15</xdr:col>
      <xdr:colOff>0</xdr:colOff>
      <xdr:row>9</xdr:row>
      <xdr:rowOff>6350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4D67BC8C-6244-4690-9A29-1D6311EA76ED}"/>
            </a:ext>
          </a:extLst>
        </xdr:cNvPr>
        <xdr:cNvCxnSpPr/>
      </xdr:nvCxnSpPr>
      <xdr:spPr>
        <a:xfrm>
          <a:off x="5956300" y="196850"/>
          <a:ext cx="3314700" cy="14668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381000</xdr:colOff>
      <xdr:row>1</xdr:row>
      <xdr:rowOff>12700</xdr:rowOff>
    </xdr:from>
    <xdr:to>
      <xdr:col>22</xdr:col>
      <xdr:colOff>38100</xdr:colOff>
      <xdr:row>2</xdr:row>
      <xdr:rowOff>165100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C9D2EFB6-1416-4B0A-9563-CB49CE681025}"/>
            </a:ext>
          </a:extLst>
        </xdr:cNvPr>
        <xdr:cNvCxnSpPr/>
      </xdr:nvCxnSpPr>
      <xdr:spPr>
        <a:xfrm>
          <a:off x="5994400" y="196850"/>
          <a:ext cx="7581900" cy="3365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495296</xdr:colOff>
      <xdr:row>19</xdr:row>
      <xdr:rowOff>95250</xdr:rowOff>
    </xdr:to>
    <xdr:sp macro="" textlink="">
      <xdr:nvSpPr>
        <xdr:cNvPr id="8" name="Rectangle 7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4</xdr:row>
      <xdr:rowOff>139700</xdr:rowOff>
    </xdr:from>
    <xdr:to>
      <xdr:col>1</xdr:col>
      <xdr:colOff>190500</xdr:colOff>
      <xdr:row>6</xdr:row>
      <xdr:rowOff>19050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12A8519-FC6F-4E93-906B-379900E993F2}"/>
            </a:ext>
          </a:extLst>
        </xdr:cNvPr>
        <xdr:cNvCxnSpPr/>
      </xdr:nvCxnSpPr>
      <xdr:spPr>
        <a:xfrm>
          <a:off x="800100" y="876300"/>
          <a:ext cx="0" cy="247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590550</xdr:colOff>
      <xdr:row>22</xdr:row>
      <xdr:rowOff>177800</xdr:rowOff>
    </xdr:from>
    <xdr:to>
      <xdr:col>5</xdr:col>
      <xdr:colOff>133350</xdr:colOff>
      <xdr:row>23</xdr:row>
      <xdr:rowOff>152400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BE571F9E-0409-4F7D-BCB7-EFEF9022B55A}"/>
            </a:ext>
          </a:extLst>
        </xdr:cNvPr>
        <xdr:cNvCxnSpPr/>
      </xdr:nvCxnSpPr>
      <xdr:spPr>
        <a:xfrm flipH="1">
          <a:off x="1200150" y="4229100"/>
          <a:ext cx="198120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127000</xdr:colOff>
      <xdr:row>22</xdr:row>
      <xdr:rowOff>165100</xdr:rowOff>
    </xdr:from>
    <xdr:to>
      <xdr:col>5</xdr:col>
      <xdr:colOff>133350</xdr:colOff>
      <xdr:row>23</xdr:row>
      <xdr:rowOff>177800</xdr:rowOff>
    </xdr:to>
    <xdr:cxnSp macro="">
      <xdr:nvCxnSpPr>
        <xdr:cNvPr id="6" name="Straight Arrow Connector 5">
          <a:extLst>
            <a:ext uri="{FF2B5EF4-FFF2-40B4-BE49-F238E27FC236}">
              <a16:creationId xmlns="" xmlns:a16="http://schemas.microsoft.com/office/drawing/2014/main" id="{46E5FBDD-20F4-4BFB-B8A9-B623F51FD35B}"/>
            </a:ext>
          </a:extLst>
        </xdr:cNvPr>
        <xdr:cNvCxnSpPr/>
      </xdr:nvCxnSpPr>
      <xdr:spPr>
        <a:xfrm flipH="1">
          <a:off x="3175000" y="4216400"/>
          <a:ext cx="6350" cy="196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152400</xdr:colOff>
      <xdr:row>23</xdr:row>
      <xdr:rowOff>6350</xdr:rowOff>
    </xdr:from>
    <xdr:to>
      <xdr:col>7</xdr:col>
      <xdr:colOff>374650</xdr:colOff>
      <xdr:row>24</xdr:row>
      <xdr:rowOff>0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B8A7108A-908E-489C-8EC8-0503044CD66E}"/>
            </a:ext>
          </a:extLst>
        </xdr:cNvPr>
        <xdr:cNvCxnSpPr/>
      </xdr:nvCxnSpPr>
      <xdr:spPr>
        <a:xfrm>
          <a:off x="3200400" y="4241800"/>
          <a:ext cx="1441450" cy="177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311150</xdr:colOff>
      <xdr:row>11</xdr:row>
      <xdr:rowOff>12700</xdr:rowOff>
    </xdr:from>
    <xdr:to>
      <xdr:col>1</xdr:col>
      <xdr:colOff>311150</xdr:colOff>
      <xdr:row>12</xdr:row>
      <xdr:rowOff>158750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6332BDD6-8CCF-4B6D-9F7D-D545D6353082}"/>
            </a:ext>
          </a:extLst>
        </xdr:cNvPr>
        <xdr:cNvCxnSpPr/>
      </xdr:nvCxnSpPr>
      <xdr:spPr>
        <a:xfrm flipH="1">
          <a:off x="920750" y="2038350"/>
          <a:ext cx="0" cy="330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279400</xdr:colOff>
      <xdr:row>15</xdr:row>
      <xdr:rowOff>0</xdr:rowOff>
    </xdr:from>
    <xdr:to>
      <xdr:col>1</xdr:col>
      <xdr:colOff>279400</xdr:colOff>
      <xdr:row>18</xdr:row>
      <xdr:rowOff>6350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33DE4473-E0B0-4608-B5C5-85A338F089B0}"/>
            </a:ext>
          </a:extLst>
        </xdr:cNvPr>
        <xdr:cNvCxnSpPr/>
      </xdr:nvCxnSpPr>
      <xdr:spPr>
        <a:xfrm>
          <a:off x="889000" y="2762250"/>
          <a:ext cx="0" cy="558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590546</xdr:colOff>
      <xdr:row>19</xdr:row>
      <xdr:rowOff>95250</xdr:rowOff>
    </xdr:to>
    <xdr:sp macro="" textlink="">
      <xdr:nvSpPr>
        <xdr:cNvPr id="8" name="Rectangle 7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139700</xdr:colOff>
      <xdr:row>0</xdr:row>
      <xdr:rowOff>95250</xdr:rowOff>
    </xdr:from>
    <xdr:to>
      <xdr:col>13</xdr:col>
      <xdr:colOff>596900</xdr:colOff>
      <xdr:row>0</xdr:row>
      <xdr:rowOff>95250</xdr:rowOff>
    </xdr:to>
    <xdr:cxnSp macro="">
      <xdr:nvCxnSpPr>
        <xdr:cNvPr id="2" name="Straight Arrow Connector 1">
          <a:extLst>
            <a:ext uri="{FF2B5EF4-FFF2-40B4-BE49-F238E27FC236}">
              <a16:creationId xmlns="" xmlns:a16="http://schemas.microsoft.com/office/drawing/2014/main" id="{BAA1F6D8-6CCB-4160-BB68-AF1FF2A7EC0A}"/>
            </a:ext>
          </a:extLst>
        </xdr:cNvPr>
        <xdr:cNvCxnSpPr/>
      </xdr:nvCxnSpPr>
      <xdr:spPr>
        <a:xfrm flipV="1">
          <a:off x="8178800" y="95250"/>
          <a:ext cx="45720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133350</xdr:colOff>
      <xdr:row>0</xdr:row>
      <xdr:rowOff>107950</xdr:rowOff>
    </xdr:from>
    <xdr:to>
      <xdr:col>13</xdr:col>
      <xdr:colOff>603250</xdr:colOff>
      <xdr:row>1</xdr:row>
      <xdr:rowOff>114300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9B794E99-D9A6-49E8-9210-B4D1EB852C0E}"/>
            </a:ext>
          </a:extLst>
        </xdr:cNvPr>
        <xdr:cNvCxnSpPr/>
      </xdr:nvCxnSpPr>
      <xdr:spPr>
        <a:xfrm>
          <a:off x="8172450" y="107950"/>
          <a:ext cx="469900" cy="190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374650</xdr:colOff>
      <xdr:row>0</xdr:row>
      <xdr:rowOff>114300</xdr:rowOff>
    </xdr:from>
    <xdr:to>
      <xdr:col>11</xdr:col>
      <xdr:colOff>12700</xdr:colOff>
      <xdr:row>1</xdr:row>
      <xdr:rowOff>158750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2BB3CCDF-B919-4C4F-A2D4-F76168247F10}"/>
            </a:ext>
          </a:extLst>
        </xdr:cNvPr>
        <xdr:cNvCxnSpPr/>
      </xdr:nvCxnSpPr>
      <xdr:spPr>
        <a:xfrm flipH="1">
          <a:off x="5975350" y="114300"/>
          <a:ext cx="857250" cy="2286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495300</xdr:colOff>
      <xdr:row>7</xdr:row>
      <xdr:rowOff>152400</xdr:rowOff>
    </xdr:from>
    <xdr:to>
      <xdr:col>8</xdr:col>
      <xdr:colOff>266700</xdr:colOff>
      <xdr:row>10</xdr:row>
      <xdr:rowOff>50800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A78448C3-71E0-46DB-99AA-E2F95832EDF8}"/>
            </a:ext>
          </a:extLst>
        </xdr:cNvPr>
        <xdr:cNvCxnSpPr/>
      </xdr:nvCxnSpPr>
      <xdr:spPr>
        <a:xfrm flipH="1" flipV="1">
          <a:off x="4762500" y="1441450"/>
          <a:ext cx="495300" cy="4508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323850</xdr:colOff>
      <xdr:row>7</xdr:row>
      <xdr:rowOff>165100</xdr:rowOff>
    </xdr:from>
    <xdr:to>
      <xdr:col>11</xdr:col>
      <xdr:colOff>57150</xdr:colOff>
      <xdr:row>10</xdr:row>
      <xdr:rowOff>38100</xdr:rowOff>
    </xdr:to>
    <xdr:cxnSp macro="">
      <xdr:nvCxnSpPr>
        <xdr:cNvPr id="6" name="Straight Arrow Connector 5">
          <a:extLst>
            <a:ext uri="{FF2B5EF4-FFF2-40B4-BE49-F238E27FC236}">
              <a16:creationId xmlns="" xmlns:a16="http://schemas.microsoft.com/office/drawing/2014/main" id="{826C90D3-BDCA-4069-8E4A-324E725C405A}"/>
            </a:ext>
          </a:extLst>
        </xdr:cNvPr>
        <xdr:cNvCxnSpPr/>
      </xdr:nvCxnSpPr>
      <xdr:spPr>
        <a:xfrm flipV="1">
          <a:off x="6534150" y="1454150"/>
          <a:ext cx="342900" cy="4254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152400</xdr:colOff>
      <xdr:row>6</xdr:row>
      <xdr:rowOff>57150</xdr:rowOff>
    </xdr:from>
    <xdr:to>
      <xdr:col>13</xdr:col>
      <xdr:colOff>304800</xdr:colOff>
      <xdr:row>7</xdr:row>
      <xdr:rowOff>44450</xdr:rowOff>
    </xdr:to>
    <xdr:sp macro="" textlink="">
      <xdr:nvSpPr>
        <xdr:cNvPr id="7" name="Arrow: Right 6">
          <a:extLst>
            <a:ext uri="{FF2B5EF4-FFF2-40B4-BE49-F238E27FC236}">
              <a16:creationId xmlns="" xmlns:a16="http://schemas.microsoft.com/office/drawing/2014/main" id="{C82E8E2B-11B6-40E3-AFB1-D3220CC74812}"/>
            </a:ext>
          </a:extLst>
        </xdr:cNvPr>
        <xdr:cNvSpPr/>
      </xdr:nvSpPr>
      <xdr:spPr>
        <a:xfrm>
          <a:off x="7581900" y="1162050"/>
          <a:ext cx="762000" cy="1714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1384300</xdr:colOff>
      <xdr:row>4</xdr:row>
      <xdr:rowOff>146050</xdr:rowOff>
    </xdr:from>
    <xdr:to>
      <xdr:col>14</xdr:col>
      <xdr:colOff>1670050</xdr:colOff>
      <xdr:row>7</xdr:row>
      <xdr:rowOff>31750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EF31402C-11F0-4081-8AF0-5B2B174EE6D5}"/>
            </a:ext>
          </a:extLst>
        </xdr:cNvPr>
        <xdr:cNvCxnSpPr/>
      </xdr:nvCxnSpPr>
      <xdr:spPr>
        <a:xfrm flipV="1">
          <a:off x="10033000" y="882650"/>
          <a:ext cx="285750" cy="438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1358900</xdr:colOff>
      <xdr:row>7</xdr:row>
      <xdr:rowOff>107950</xdr:rowOff>
    </xdr:from>
    <xdr:to>
      <xdr:col>14</xdr:col>
      <xdr:colOff>1651000</xdr:colOff>
      <xdr:row>9</xdr:row>
      <xdr:rowOff>114300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425E987E-B668-4E88-9DF7-D680351557C2}"/>
            </a:ext>
          </a:extLst>
        </xdr:cNvPr>
        <xdr:cNvCxnSpPr/>
      </xdr:nvCxnSpPr>
      <xdr:spPr>
        <a:xfrm>
          <a:off x="10007600" y="1397000"/>
          <a:ext cx="292100" cy="374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527050</xdr:colOff>
      <xdr:row>16</xdr:row>
      <xdr:rowOff>25400</xdr:rowOff>
    </xdr:from>
    <xdr:to>
      <xdr:col>11</xdr:col>
      <xdr:colOff>463550</xdr:colOff>
      <xdr:row>16</xdr:row>
      <xdr:rowOff>152400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5572E21A-6120-4496-9A1C-2FFAA8F5B5F4}"/>
            </a:ext>
          </a:extLst>
        </xdr:cNvPr>
        <xdr:cNvCxnSpPr/>
      </xdr:nvCxnSpPr>
      <xdr:spPr>
        <a:xfrm flipH="1">
          <a:off x="6127750" y="2971800"/>
          <a:ext cx="1155700" cy="1270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450850</xdr:colOff>
      <xdr:row>16</xdr:row>
      <xdr:rowOff>31750</xdr:rowOff>
    </xdr:from>
    <xdr:to>
      <xdr:col>13</xdr:col>
      <xdr:colOff>317500</xdr:colOff>
      <xdr:row>16</xdr:row>
      <xdr:rowOff>158750</xdr:rowOff>
    </xdr:to>
    <xdr:cxnSp macro="">
      <xdr:nvCxnSpPr>
        <xdr:cNvPr id="11" name="Straight Arrow Connector 10">
          <a:extLst>
            <a:ext uri="{FF2B5EF4-FFF2-40B4-BE49-F238E27FC236}">
              <a16:creationId xmlns="" xmlns:a16="http://schemas.microsoft.com/office/drawing/2014/main" id="{1D085853-045F-4DEC-8933-3BA72E9A76B2}"/>
            </a:ext>
          </a:extLst>
        </xdr:cNvPr>
        <xdr:cNvCxnSpPr/>
      </xdr:nvCxnSpPr>
      <xdr:spPr>
        <a:xfrm>
          <a:off x="7270750" y="2978150"/>
          <a:ext cx="1085850" cy="1270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247650</xdr:colOff>
      <xdr:row>26</xdr:row>
      <xdr:rowOff>171450</xdr:rowOff>
    </xdr:from>
    <xdr:to>
      <xdr:col>12</xdr:col>
      <xdr:colOff>400050</xdr:colOff>
      <xdr:row>32</xdr:row>
      <xdr:rowOff>165100</xdr:rowOff>
    </xdr:to>
    <xdr:sp macro="" textlink="">
      <xdr:nvSpPr>
        <xdr:cNvPr id="12" name="Isosceles Triangle 11">
          <a:extLst>
            <a:ext uri="{FF2B5EF4-FFF2-40B4-BE49-F238E27FC236}">
              <a16:creationId xmlns="" xmlns:a16="http://schemas.microsoft.com/office/drawing/2014/main" id="{485BCE58-15A4-4D62-AA6F-3E6B4499DDF3}"/>
            </a:ext>
          </a:extLst>
        </xdr:cNvPr>
        <xdr:cNvSpPr/>
      </xdr:nvSpPr>
      <xdr:spPr>
        <a:xfrm>
          <a:off x="7067550" y="4959350"/>
          <a:ext cx="762000" cy="1098550"/>
        </a:xfrm>
        <a:prstGeom prst="triangl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24</xdr:col>
      <xdr:colOff>104771</xdr:colOff>
      <xdr:row>19</xdr:row>
      <xdr:rowOff>95250</xdr:rowOff>
    </xdr:to>
    <xdr:sp macro="" textlink="">
      <xdr:nvSpPr>
        <xdr:cNvPr id="13" name="Rectangle 12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</xdr:colOff>
      <xdr:row>1</xdr:row>
      <xdr:rowOff>6350</xdr:rowOff>
    </xdr:from>
    <xdr:to>
      <xdr:col>7</xdr:col>
      <xdr:colOff>450850</xdr:colOff>
      <xdr:row>2</xdr:row>
      <xdr:rowOff>165100</xdr:rowOff>
    </xdr:to>
    <xdr:cxnSp macro="">
      <xdr:nvCxnSpPr>
        <xdr:cNvPr id="2" name="Straight Arrow Connector 1">
          <a:extLst>
            <a:ext uri="{FF2B5EF4-FFF2-40B4-BE49-F238E27FC236}">
              <a16:creationId xmlns="" xmlns:a16="http://schemas.microsoft.com/office/drawing/2014/main" id="{BA05ADD8-806B-4F2E-B195-9DE5112C8625}"/>
            </a:ext>
          </a:extLst>
        </xdr:cNvPr>
        <xdr:cNvCxnSpPr/>
      </xdr:nvCxnSpPr>
      <xdr:spPr>
        <a:xfrm flipH="1">
          <a:off x="1841500" y="190500"/>
          <a:ext cx="2876550" cy="342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31750</xdr:colOff>
      <xdr:row>3</xdr:row>
      <xdr:rowOff>95250</xdr:rowOff>
    </xdr:from>
    <xdr:to>
      <xdr:col>6</xdr:col>
      <xdr:colOff>584200</xdr:colOff>
      <xdr:row>3</xdr:row>
      <xdr:rowOff>95250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5684F499-7F74-422E-9CED-D95E8BDC9911}"/>
            </a:ext>
          </a:extLst>
        </xdr:cNvPr>
        <xdr:cNvCxnSpPr/>
      </xdr:nvCxnSpPr>
      <xdr:spPr>
        <a:xfrm flipH="1">
          <a:off x="2470150" y="647700"/>
          <a:ext cx="1771650" cy="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450850</xdr:colOff>
      <xdr:row>1</xdr:row>
      <xdr:rowOff>0</xdr:rowOff>
    </xdr:from>
    <xdr:to>
      <xdr:col>7</xdr:col>
      <xdr:colOff>450850</xdr:colOff>
      <xdr:row>3</xdr:row>
      <xdr:rowOff>12700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5F65C3ED-EA13-4158-B997-DFB96044427E}"/>
            </a:ext>
          </a:extLst>
        </xdr:cNvPr>
        <xdr:cNvCxnSpPr/>
      </xdr:nvCxnSpPr>
      <xdr:spPr>
        <a:xfrm>
          <a:off x="4718050" y="184150"/>
          <a:ext cx="0" cy="381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419100</xdr:colOff>
      <xdr:row>0</xdr:row>
      <xdr:rowOff>177800</xdr:rowOff>
    </xdr:from>
    <xdr:to>
      <xdr:col>14</xdr:col>
      <xdr:colOff>247650</xdr:colOff>
      <xdr:row>2</xdr:row>
      <xdr:rowOff>158750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542F7B9D-9C92-42F6-B22B-CF0315C7D00E}"/>
            </a:ext>
          </a:extLst>
        </xdr:cNvPr>
        <xdr:cNvCxnSpPr/>
      </xdr:nvCxnSpPr>
      <xdr:spPr>
        <a:xfrm>
          <a:off x="4686300" y="177800"/>
          <a:ext cx="4362450" cy="349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12700</xdr:colOff>
      <xdr:row>3</xdr:row>
      <xdr:rowOff>95250</xdr:rowOff>
    </xdr:from>
    <xdr:to>
      <xdr:col>13</xdr:col>
      <xdr:colOff>590550</xdr:colOff>
      <xdr:row>3</xdr:row>
      <xdr:rowOff>95250</xdr:rowOff>
    </xdr:to>
    <xdr:cxnSp macro="">
      <xdr:nvCxnSpPr>
        <xdr:cNvPr id="6" name="Straight Arrow Connector 5">
          <a:extLst>
            <a:ext uri="{FF2B5EF4-FFF2-40B4-BE49-F238E27FC236}">
              <a16:creationId xmlns="" xmlns:a16="http://schemas.microsoft.com/office/drawing/2014/main" id="{4E27720F-F8BA-49A7-8BB7-02ECA9E0BF4B}"/>
            </a:ext>
          </a:extLst>
        </xdr:cNvPr>
        <xdr:cNvCxnSpPr/>
      </xdr:nvCxnSpPr>
      <xdr:spPr>
        <a:xfrm flipH="1" flipV="1">
          <a:off x="5156200" y="647700"/>
          <a:ext cx="3625850" cy="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88900</xdr:colOff>
      <xdr:row>1</xdr:row>
      <xdr:rowOff>158750</xdr:rowOff>
    </xdr:from>
    <xdr:to>
      <xdr:col>15</xdr:col>
      <xdr:colOff>590550</xdr:colOff>
      <xdr:row>3</xdr:row>
      <xdr:rowOff>63500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101AC8A1-7A4F-4E95-ADC8-EB348C3D5647}"/>
            </a:ext>
          </a:extLst>
        </xdr:cNvPr>
        <xdr:cNvCxnSpPr/>
      </xdr:nvCxnSpPr>
      <xdr:spPr>
        <a:xfrm flipV="1">
          <a:off x="9499600" y="342900"/>
          <a:ext cx="501650" cy="273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76200</xdr:colOff>
      <xdr:row>3</xdr:row>
      <xdr:rowOff>158750</xdr:rowOff>
    </xdr:from>
    <xdr:to>
      <xdr:col>15</xdr:col>
      <xdr:colOff>603250</xdr:colOff>
      <xdr:row>8</xdr:row>
      <xdr:rowOff>63500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4BD07F1F-C92B-4645-821C-879662164A6B}"/>
            </a:ext>
          </a:extLst>
        </xdr:cNvPr>
        <xdr:cNvCxnSpPr/>
      </xdr:nvCxnSpPr>
      <xdr:spPr>
        <a:xfrm>
          <a:off x="9486900" y="711200"/>
          <a:ext cx="527050" cy="977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323850</xdr:colOff>
      <xdr:row>25</xdr:row>
      <xdr:rowOff>158750</xdr:rowOff>
    </xdr:from>
    <xdr:to>
      <xdr:col>8</xdr:col>
      <xdr:colOff>127000</xdr:colOff>
      <xdr:row>27</xdr:row>
      <xdr:rowOff>6350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FBEB3D33-D2E0-4638-AC43-9A3CF9BF2D2C}"/>
            </a:ext>
          </a:extLst>
        </xdr:cNvPr>
        <xdr:cNvCxnSpPr/>
      </xdr:nvCxnSpPr>
      <xdr:spPr>
        <a:xfrm flipH="1">
          <a:off x="2152650" y="7829550"/>
          <a:ext cx="3117850" cy="215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107950</xdr:colOff>
      <xdr:row>25</xdr:row>
      <xdr:rowOff>146050</xdr:rowOff>
    </xdr:from>
    <xdr:to>
      <xdr:col>9</xdr:col>
      <xdr:colOff>273050</xdr:colOff>
      <xdr:row>26</xdr:row>
      <xdr:rowOff>133350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7AE16B66-A9E2-4E9F-81C5-3681C038A47C}"/>
            </a:ext>
          </a:extLst>
        </xdr:cNvPr>
        <xdr:cNvCxnSpPr/>
      </xdr:nvCxnSpPr>
      <xdr:spPr>
        <a:xfrm>
          <a:off x="5251450" y="7816850"/>
          <a:ext cx="77470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546100</xdr:colOff>
      <xdr:row>25</xdr:row>
      <xdr:rowOff>177800</xdr:rowOff>
    </xdr:from>
    <xdr:to>
      <xdr:col>15</xdr:col>
      <xdr:colOff>152400</xdr:colOff>
      <xdr:row>26</xdr:row>
      <xdr:rowOff>158750</xdr:rowOff>
    </xdr:to>
    <xdr:cxnSp macro="">
      <xdr:nvCxnSpPr>
        <xdr:cNvPr id="11" name="Straight Arrow Connector 10">
          <a:extLst>
            <a:ext uri="{FF2B5EF4-FFF2-40B4-BE49-F238E27FC236}">
              <a16:creationId xmlns="" xmlns:a16="http://schemas.microsoft.com/office/drawing/2014/main" id="{E65FFAF9-966F-41B2-B8B2-614E9BC5E87F}"/>
            </a:ext>
          </a:extLst>
        </xdr:cNvPr>
        <xdr:cNvCxnSpPr/>
      </xdr:nvCxnSpPr>
      <xdr:spPr>
        <a:xfrm>
          <a:off x="6299200" y="7848600"/>
          <a:ext cx="326390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488950</xdr:colOff>
      <xdr:row>2</xdr:row>
      <xdr:rowOff>19050</xdr:rowOff>
    </xdr:from>
    <xdr:to>
      <xdr:col>28</xdr:col>
      <xdr:colOff>19050</xdr:colOff>
      <xdr:row>3</xdr:row>
      <xdr:rowOff>146050</xdr:rowOff>
    </xdr:to>
    <xdr:cxnSp macro="">
      <xdr:nvCxnSpPr>
        <xdr:cNvPr id="12" name="Straight Arrow Connector 11">
          <a:extLst>
            <a:ext uri="{FF2B5EF4-FFF2-40B4-BE49-F238E27FC236}">
              <a16:creationId xmlns="" xmlns:a16="http://schemas.microsoft.com/office/drawing/2014/main" id="{8DE8C90F-29B8-44FA-9EB0-1E825E73AEC5}"/>
            </a:ext>
          </a:extLst>
        </xdr:cNvPr>
        <xdr:cNvCxnSpPr/>
      </xdr:nvCxnSpPr>
      <xdr:spPr>
        <a:xfrm flipH="1">
          <a:off x="15995650" y="387350"/>
          <a:ext cx="1358900" cy="311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6350</xdr:colOff>
      <xdr:row>2</xdr:row>
      <xdr:rowOff>6350</xdr:rowOff>
    </xdr:from>
    <xdr:to>
      <xdr:col>30</xdr:col>
      <xdr:colOff>171450</xdr:colOff>
      <xdr:row>3</xdr:row>
      <xdr:rowOff>120650</xdr:rowOff>
    </xdr:to>
    <xdr:cxnSp macro="">
      <xdr:nvCxnSpPr>
        <xdr:cNvPr id="13" name="Straight Arrow Connector 12">
          <a:extLst>
            <a:ext uri="{FF2B5EF4-FFF2-40B4-BE49-F238E27FC236}">
              <a16:creationId xmlns="" xmlns:a16="http://schemas.microsoft.com/office/drawing/2014/main" id="{5FEBF064-5260-4D2F-891B-4BFB6F502272}"/>
            </a:ext>
          </a:extLst>
        </xdr:cNvPr>
        <xdr:cNvCxnSpPr/>
      </xdr:nvCxnSpPr>
      <xdr:spPr>
        <a:xfrm>
          <a:off x="17341850" y="374650"/>
          <a:ext cx="1384300" cy="298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12700</xdr:colOff>
      <xdr:row>2</xdr:row>
      <xdr:rowOff>6350</xdr:rowOff>
    </xdr:from>
    <xdr:to>
      <xdr:col>34</xdr:col>
      <xdr:colOff>577850</xdr:colOff>
      <xdr:row>3</xdr:row>
      <xdr:rowOff>165100</xdr:rowOff>
    </xdr:to>
    <xdr:cxnSp macro="">
      <xdr:nvCxnSpPr>
        <xdr:cNvPr id="14" name="Straight Arrow Connector 13">
          <a:extLst>
            <a:ext uri="{FF2B5EF4-FFF2-40B4-BE49-F238E27FC236}">
              <a16:creationId xmlns="" xmlns:a16="http://schemas.microsoft.com/office/drawing/2014/main" id="{70756C10-D77A-4F58-84C9-03BCDCC433A1}"/>
            </a:ext>
          </a:extLst>
        </xdr:cNvPr>
        <xdr:cNvCxnSpPr/>
      </xdr:nvCxnSpPr>
      <xdr:spPr>
        <a:xfrm>
          <a:off x="17348200" y="374650"/>
          <a:ext cx="4222750" cy="342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603250</xdr:colOff>
      <xdr:row>34</xdr:row>
      <xdr:rowOff>171450</xdr:rowOff>
    </xdr:from>
    <xdr:to>
      <xdr:col>7</xdr:col>
      <xdr:colOff>514350</xdr:colOff>
      <xdr:row>37</xdr:row>
      <xdr:rowOff>0</xdr:rowOff>
    </xdr:to>
    <xdr:cxnSp macro="">
      <xdr:nvCxnSpPr>
        <xdr:cNvPr id="15" name="Straight Arrow Connector 14">
          <a:extLst>
            <a:ext uri="{FF2B5EF4-FFF2-40B4-BE49-F238E27FC236}">
              <a16:creationId xmlns="" xmlns:a16="http://schemas.microsoft.com/office/drawing/2014/main" id="{E8B35360-C74A-4722-BDDF-AB07C1ABEDE9}"/>
            </a:ext>
          </a:extLst>
        </xdr:cNvPr>
        <xdr:cNvCxnSpPr/>
      </xdr:nvCxnSpPr>
      <xdr:spPr>
        <a:xfrm flipH="1">
          <a:off x="3651250" y="9499600"/>
          <a:ext cx="1130300" cy="381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508000</xdr:colOff>
      <xdr:row>34</xdr:row>
      <xdr:rowOff>177800</xdr:rowOff>
    </xdr:from>
    <xdr:to>
      <xdr:col>9</xdr:col>
      <xdr:colOff>336550</xdr:colOff>
      <xdr:row>36</xdr:row>
      <xdr:rowOff>165100</xdr:rowOff>
    </xdr:to>
    <xdr:cxnSp macro="">
      <xdr:nvCxnSpPr>
        <xdr:cNvPr id="17" name="Straight Arrow Connector 16">
          <a:extLst>
            <a:ext uri="{FF2B5EF4-FFF2-40B4-BE49-F238E27FC236}">
              <a16:creationId xmlns="" xmlns:a16="http://schemas.microsoft.com/office/drawing/2014/main" id="{60A2CD36-324E-4E4B-9129-B5B19B0E83E1}"/>
            </a:ext>
          </a:extLst>
        </xdr:cNvPr>
        <xdr:cNvCxnSpPr/>
      </xdr:nvCxnSpPr>
      <xdr:spPr>
        <a:xfrm>
          <a:off x="4775200" y="9505950"/>
          <a:ext cx="1314450" cy="355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361946</xdr:colOff>
      <xdr:row>12</xdr:row>
      <xdr:rowOff>942975</xdr:rowOff>
    </xdr:to>
    <xdr:sp macro="" textlink="">
      <xdr:nvSpPr>
        <xdr:cNvPr id="18" name="Rectangle 17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425450</xdr:colOff>
      <xdr:row>0</xdr:row>
      <xdr:rowOff>171450</xdr:rowOff>
    </xdr:from>
    <xdr:to>
      <xdr:col>7</xdr:col>
      <xdr:colOff>476250</xdr:colOff>
      <xdr:row>3</xdr:row>
      <xdr:rowOff>146050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697BABF8-2BD0-4248-A17E-6259FCE194BD}"/>
            </a:ext>
          </a:extLst>
        </xdr:cNvPr>
        <xdr:cNvCxnSpPr/>
      </xdr:nvCxnSpPr>
      <xdr:spPr>
        <a:xfrm flipH="1">
          <a:off x="1035050" y="171450"/>
          <a:ext cx="3708400" cy="52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603250</xdr:colOff>
      <xdr:row>28</xdr:row>
      <xdr:rowOff>6350</xdr:rowOff>
    </xdr:from>
    <xdr:to>
      <xdr:col>5</xdr:col>
      <xdr:colOff>603250</xdr:colOff>
      <xdr:row>36</xdr:row>
      <xdr:rowOff>0</xdr:rowOff>
    </xdr:to>
    <xdr:cxnSp macro="">
      <xdr:nvCxnSpPr>
        <xdr:cNvPr id="5" name="Straight Connector 4">
          <a:extLst>
            <a:ext uri="{FF2B5EF4-FFF2-40B4-BE49-F238E27FC236}">
              <a16:creationId xmlns="" xmlns:a16="http://schemas.microsoft.com/office/drawing/2014/main" id="{D35F0105-4ECD-4FDA-8259-B413851C7955}"/>
            </a:ext>
          </a:extLst>
        </xdr:cNvPr>
        <xdr:cNvCxnSpPr/>
      </xdr:nvCxnSpPr>
      <xdr:spPr>
        <a:xfrm>
          <a:off x="1962150" y="5162550"/>
          <a:ext cx="2438400" cy="14668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463550</xdr:colOff>
      <xdr:row>0</xdr:row>
      <xdr:rowOff>177800</xdr:rowOff>
    </xdr:from>
    <xdr:to>
      <xdr:col>7</xdr:col>
      <xdr:colOff>463550</xdr:colOff>
      <xdr:row>3</xdr:row>
      <xdr:rowOff>177800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C56DD77A-1253-4306-B9B2-3F58C64432FB}"/>
            </a:ext>
          </a:extLst>
        </xdr:cNvPr>
        <xdr:cNvCxnSpPr/>
      </xdr:nvCxnSpPr>
      <xdr:spPr>
        <a:xfrm>
          <a:off x="5480050" y="177800"/>
          <a:ext cx="0" cy="552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463550</xdr:colOff>
      <xdr:row>0</xdr:row>
      <xdr:rowOff>171450</xdr:rowOff>
    </xdr:from>
    <xdr:to>
      <xdr:col>15</xdr:col>
      <xdr:colOff>19050</xdr:colOff>
      <xdr:row>3</xdr:row>
      <xdr:rowOff>165100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E2A5C45C-9CB9-46F0-B9E4-D6B3AF66E4CF}"/>
            </a:ext>
          </a:extLst>
        </xdr:cNvPr>
        <xdr:cNvCxnSpPr/>
      </xdr:nvCxnSpPr>
      <xdr:spPr>
        <a:xfrm>
          <a:off x="5480050" y="171450"/>
          <a:ext cx="4495800" cy="546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23</xdr:col>
      <xdr:colOff>63500</xdr:colOff>
      <xdr:row>5</xdr:row>
      <xdr:rowOff>88900</xdr:rowOff>
    </xdr:from>
    <xdr:to>
      <xdr:col>23</xdr:col>
      <xdr:colOff>520700</xdr:colOff>
      <xdr:row>5</xdr:row>
      <xdr:rowOff>88900</xdr:rowOff>
    </xdr:to>
    <xdr:cxnSp macro="">
      <xdr:nvCxnSpPr>
        <xdr:cNvPr id="12" name="Straight Arrow Connector 11">
          <a:extLst>
            <a:ext uri="{FF2B5EF4-FFF2-40B4-BE49-F238E27FC236}">
              <a16:creationId xmlns="" xmlns:a16="http://schemas.microsoft.com/office/drawing/2014/main" id="{28C174E8-D063-4D47-ABD5-224C1F8623E0}"/>
            </a:ext>
          </a:extLst>
        </xdr:cNvPr>
        <xdr:cNvCxnSpPr/>
      </xdr:nvCxnSpPr>
      <xdr:spPr>
        <a:xfrm>
          <a:off x="14897100" y="1009650"/>
          <a:ext cx="45720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463550</xdr:colOff>
      <xdr:row>0</xdr:row>
      <xdr:rowOff>158750</xdr:rowOff>
    </xdr:from>
    <xdr:to>
      <xdr:col>22</xdr:col>
      <xdr:colOff>12700</xdr:colOff>
      <xdr:row>3</xdr:row>
      <xdr:rowOff>171450</xdr:rowOff>
    </xdr:to>
    <xdr:cxnSp macro="">
      <xdr:nvCxnSpPr>
        <xdr:cNvPr id="14" name="Straight Arrow Connector 13">
          <a:extLst>
            <a:ext uri="{FF2B5EF4-FFF2-40B4-BE49-F238E27FC236}">
              <a16:creationId xmlns="" xmlns:a16="http://schemas.microsoft.com/office/drawing/2014/main" id="{4FEF380E-12CA-41EA-ADC5-1AE91472E85B}"/>
            </a:ext>
          </a:extLst>
        </xdr:cNvPr>
        <xdr:cNvCxnSpPr/>
      </xdr:nvCxnSpPr>
      <xdr:spPr>
        <a:xfrm>
          <a:off x="5480050" y="158750"/>
          <a:ext cx="8756650" cy="565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146050</xdr:colOff>
      <xdr:row>0</xdr:row>
      <xdr:rowOff>88900</xdr:rowOff>
    </xdr:from>
    <xdr:to>
      <xdr:col>30</xdr:col>
      <xdr:colOff>425450</xdr:colOff>
      <xdr:row>4</xdr:row>
      <xdr:rowOff>44450</xdr:rowOff>
    </xdr:to>
    <xdr:cxnSp macro="">
      <xdr:nvCxnSpPr>
        <xdr:cNvPr id="15" name="Straight Arrow Connector 14">
          <a:extLst>
            <a:ext uri="{FF2B5EF4-FFF2-40B4-BE49-F238E27FC236}">
              <a16:creationId xmlns="" xmlns:a16="http://schemas.microsoft.com/office/drawing/2014/main" id="{23188355-38ED-4CFB-AE61-CBB9AB5D0EEC}"/>
            </a:ext>
          </a:extLst>
        </xdr:cNvPr>
        <xdr:cNvCxnSpPr/>
      </xdr:nvCxnSpPr>
      <xdr:spPr>
        <a:xfrm>
          <a:off x="5835650" y="88900"/>
          <a:ext cx="13690600" cy="692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171450</xdr:colOff>
      <xdr:row>0</xdr:row>
      <xdr:rowOff>82550</xdr:rowOff>
    </xdr:from>
    <xdr:to>
      <xdr:col>38</xdr:col>
      <xdr:colOff>184150</xdr:colOff>
      <xdr:row>3</xdr:row>
      <xdr:rowOff>120650</xdr:rowOff>
    </xdr:to>
    <xdr:cxnSp macro="">
      <xdr:nvCxnSpPr>
        <xdr:cNvPr id="18" name="Straight Arrow Connector 17">
          <a:extLst>
            <a:ext uri="{FF2B5EF4-FFF2-40B4-BE49-F238E27FC236}">
              <a16:creationId xmlns="" xmlns:a16="http://schemas.microsoft.com/office/drawing/2014/main" id="{0C62A8A2-9565-4573-86DE-20738E1FE8DE}"/>
            </a:ext>
          </a:extLst>
        </xdr:cNvPr>
        <xdr:cNvCxnSpPr/>
      </xdr:nvCxnSpPr>
      <xdr:spPr>
        <a:xfrm>
          <a:off x="5861050" y="82550"/>
          <a:ext cx="18300700" cy="590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152400</xdr:colOff>
      <xdr:row>0</xdr:row>
      <xdr:rowOff>82550</xdr:rowOff>
    </xdr:from>
    <xdr:to>
      <xdr:col>43</xdr:col>
      <xdr:colOff>355600</xdr:colOff>
      <xdr:row>3</xdr:row>
      <xdr:rowOff>139700</xdr:rowOff>
    </xdr:to>
    <xdr:cxnSp macro="">
      <xdr:nvCxnSpPr>
        <xdr:cNvPr id="23" name="Straight Arrow Connector 22">
          <a:extLst>
            <a:ext uri="{FF2B5EF4-FFF2-40B4-BE49-F238E27FC236}">
              <a16:creationId xmlns="" xmlns:a16="http://schemas.microsoft.com/office/drawing/2014/main" id="{E6D07505-42D4-473D-BF7F-9E6E5EB2F43B}"/>
            </a:ext>
          </a:extLst>
        </xdr:cNvPr>
        <xdr:cNvCxnSpPr/>
      </xdr:nvCxnSpPr>
      <xdr:spPr>
        <a:xfrm>
          <a:off x="5842000" y="82550"/>
          <a:ext cx="21539200" cy="609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742951</xdr:colOff>
      <xdr:row>37</xdr:row>
      <xdr:rowOff>165100</xdr:rowOff>
    </xdr:from>
    <xdr:to>
      <xdr:col>9</xdr:col>
      <xdr:colOff>76593</xdr:colOff>
      <xdr:row>57</xdr:row>
      <xdr:rowOff>46845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05A516B0-0001-4651-8356-023B56451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1" y="6978650"/>
          <a:ext cx="5632842" cy="3564745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58</xdr:row>
      <xdr:rowOff>133350</xdr:rowOff>
    </xdr:from>
    <xdr:to>
      <xdr:col>9</xdr:col>
      <xdr:colOff>154221</xdr:colOff>
      <xdr:row>70</xdr:row>
      <xdr:rowOff>88471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181AF1BE-ACFE-49D6-BF4C-5F31153DF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1300" y="10814050"/>
          <a:ext cx="6212121" cy="216492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80</xdr:row>
      <xdr:rowOff>28036</xdr:rowOff>
    </xdr:from>
    <xdr:to>
      <xdr:col>8</xdr:col>
      <xdr:colOff>361950</xdr:colOff>
      <xdr:row>84</xdr:row>
      <xdr:rowOff>60169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CCFF206A-4C09-4E07-ABBE-5F78DC8D4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" y="14760036"/>
          <a:ext cx="6032500" cy="7687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19</xdr:col>
      <xdr:colOff>485771</xdr:colOff>
      <xdr:row>19</xdr:row>
      <xdr:rowOff>95250</xdr:rowOff>
    </xdr:to>
    <xdr:sp macro="" textlink="">
      <xdr:nvSpPr>
        <xdr:cNvPr id="16" name="Rectangle 15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4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361946</xdr:colOff>
      <xdr:row>19</xdr:row>
      <xdr:rowOff>95250</xdr:rowOff>
    </xdr:to>
    <xdr:sp macro="" textlink="">
      <xdr:nvSpPr>
        <xdr:cNvPr id="2" name="Rectangle 1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1457321</xdr:colOff>
      <xdr:row>18</xdr:row>
      <xdr:rowOff>95250</xdr:rowOff>
    </xdr:to>
    <xdr:sp macro="" textlink="">
      <xdr:nvSpPr>
        <xdr:cNvPr id="2" name="Rectangle 1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31751</xdr:colOff>
      <xdr:row>17</xdr:row>
      <xdr:rowOff>76200</xdr:rowOff>
    </xdr:from>
    <xdr:to>
      <xdr:col>6</xdr:col>
      <xdr:colOff>952928</xdr:colOff>
      <xdr:row>38</xdr:row>
      <xdr:rowOff>21293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9384DA9B-124F-4C7C-882A-9CAB574A8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21251" y="3206750"/>
          <a:ext cx="4820077" cy="3812243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38</xdr:row>
      <xdr:rowOff>42406</xdr:rowOff>
    </xdr:from>
    <xdr:to>
      <xdr:col>6</xdr:col>
      <xdr:colOff>939801</xdr:colOff>
      <xdr:row>49</xdr:row>
      <xdr:rowOff>24907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A6B11D00-A8F5-4DD0-BFB6-0FD32FAD8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21251" y="7040106"/>
          <a:ext cx="4806950" cy="20081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12</xdr:col>
      <xdr:colOff>295271</xdr:colOff>
      <xdr:row>19</xdr:row>
      <xdr:rowOff>104775</xdr:rowOff>
    </xdr:to>
    <xdr:sp macro="" textlink="">
      <xdr:nvSpPr>
        <xdr:cNvPr id="4" name="Rectangle 3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3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590550</xdr:colOff>
      <xdr:row>2</xdr:row>
      <xdr:rowOff>12700</xdr:rowOff>
    </xdr:from>
    <xdr:to>
      <xdr:col>11</xdr:col>
      <xdr:colOff>298450</xdr:colOff>
      <xdr:row>5</xdr:row>
      <xdr:rowOff>6350</xdr:rowOff>
    </xdr:to>
    <xdr:cxnSp macro="">
      <xdr:nvCxnSpPr>
        <xdr:cNvPr id="2" name="Straight Arrow Connector 1">
          <a:extLst>
            <a:ext uri="{FF2B5EF4-FFF2-40B4-BE49-F238E27FC236}">
              <a16:creationId xmlns="" xmlns:a16="http://schemas.microsoft.com/office/drawing/2014/main" id="{8BFB35B6-BC11-4E0E-82F2-C313FB3E9CD1}"/>
            </a:ext>
          </a:extLst>
        </xdr:cNvPr>
        <xdr:cNvCxnSpPr/>
      </xdr:nvCxnSpPr>
      <xdr:spPr>
        <a:xfrm flipH="1">
          <a:off x="4248150" y="381000"/>
          <a:ext cx="2755900" cy="546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50800</xdr:colOff>
      <xdr:row>5</xdr:row>
      <xdr:rowOff>158750</xdr:rowOff>
    </xdr:from>
    <xdr:to>
      <xdr:col>7</xdr:col>
      <xdr:colOff>57150</xdr:colOff>
      <xdr:row>7</xdr:row>
      <xdr:rowOff>152400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723D3FCC-60A5-4778-AB4B-98344515118F}"/>
            </a:ext>
          </a:extLst>
        </xdr:cNvPr>
        <xdr:cNvCxnSpPr/>
      </xdr:nvCxnSpPr>
      <xdr:spPr>
        <a:xfrm flipH="1">
          <a:off x="1270000" y="1079500"/>
          <a:ext cx="3054350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38100</xdr:colOff>
      <xdr:row>5</xdr:row>
      <xdr:rowOff>146050</xdr:rowOff>
    </xdr:from>
    <xdr:to>
      <xdr:col>9</xdr:col>
      <xdr:colOff>323850</xdr:colOff>
      <xdr:row>11</xdr:row>
      <xdr:rowOff>133350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B347FDBD-85D7-4DC8-BC01-5DCC1A70CFF2}"/>
            </a:ext>
          </a:extLst>
        </xdr:cNvPr>
        <xdr:cNvCxnSpPr/>
      </xdr:nvCxnSpPr>
      <xdr:spPr>
        <a:xfrm>
          <a:off x="4305300" y="1066800"/>
          <a:ext cx="1504950" cy="1092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298450</xdr:colOff>
      <xdr:row>2</xdr:row>
      <xdr:rowOff>12700</xdr:rowOff>
    </xdr:from>
    <xdr:to>
      <xdr:col>11</xdr:col>
      <xdr:colOff>596900</xdr:colOff>
      <xdr:row>4</xdr:row>
      <xdr:rowOff>171450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CD941D46-DF52-472A-89C4-D8B2C1B517DA}"/>
            </a:ext>
          </a:extLst>
        </xdr:cNvPr>
        <xdr:cNvCxnSpPr/>
      </xdr:nvCxnSpPr>
      <xdr:spPr>
        <a:xfrm>
          <a:off x="7004050" y="381000"/>
          <a:ext cx="298450" cy="52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317500</xdr:colOff>
      <xdr:row>2</xdr:row>
      <xdr:rowOff>6350</xdr:rowOff>
    </xdr:from>
    <xdr:to>
      <xdr:col>17</xdr:col>
      <xdr:colOff>603250</xdr:colOff>
      <xdr:row>3</xdr:row>
      <xdr:rowOff>44450</xdr:rowOff>
    </xdr:to>
    <xdr:cxnSp macro="">
      <xdr:nvCxnSpPr>
        <xdr:cNvPr id="6" name="Straight Arrow Connector 5">
          <a:extLst>
            <a:ext uri="{FF2B5EF4-FFF2-40B4-BE49-F238E27FC236}">
              <a16:creationId xmlns="" xmlns:a16="http://schemas.microsoft.com/office/drawing/2014/main" id="{F415BD58-AAF5-494A-9063-73C84D7B0787}"/>
            </a:ext>
          </a:extLst>
        </xdr:cNvPr>
        <xdr:cNvCxnSpPr/>
      </xdr:nvCxnSpPr>
      <xdr:spPr>
        <a:xfrm>
          <a:off x="7023100" y="374650"/>
          <a:ext cx="3943350" cy="222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222250</xdr:colOff>
      <xdr:row>10</xdr:row>
      <xdr:rowOff>12700</xdr:rowOff>
    </xdr:from>
    <xdr:to>
      <xdr:col>2</xdr:col>
      <xdr:colOff>279400</xdr:colOff>
      <xdr:row>12</xdr:row>
      <xdr:rowOff>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ABF435B3-52A9-43F9-9C9B-E228AC7921AC}"/>
            </a:ext>
          </a:extLst>
        </xdr:cNvPr>
        <xdr:cNvCxnSpPr/>
      </xdr:nvCxnSpPr>
      <xdr:spPr>
        <a:xfrm flipH="1">
          <a:off x="831850" y="1854200"/>
          <a:ext cx="666750" cy="355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298450</xdr:colOff>
      <xdr:row>9</xdr:row>
      <xdr:rowOff>165100</xdr:rowOff>
    </xdr:from>
    <xdr:to>
      <xdr:col>5</xdr:col>
      <xdr:colOff>533400</xdr:colOff>
      <xdr:row>11</xdr:row>
      <xdr:rowOff>171450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256499D9-6150-4A71-BEDB-479CD0659693}"/>
            </a:ext>
          </a:extLst>
        </xdr:cNvPr>
        <xdr:cNvCxnSpPr/>
      </xdr:nvCxnSpPr>
      <xdr:spPr>
        <a:xfrm>
          <a:off x="1517650" y="1822450"/>
          <a:ext cx="2063750" cy="374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539750</xdr:colOff>
      <xdr:row>1</xdr:row>
      <xdr:rowOff>88900</xdr:rowOff>
    </xdr:from>
    <xdr:to>
      <xdr:col>26</xdr:col>
      <xdr:colOff>590550</xdr:colOff>
      <xdr:row>3</xdr:row>
      <xdr:rowOff>88900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D3AE7BD0-970A-4541-8588-B27BDE2F11FB}"/>
            </a:ext>
          </a:extLst>
        </xdr:cNvPr>
        <xdr:cNvCxnSpPr/>
      </xdr:nvCxnSpPr>
      <xdr:spPr>
        <a:xfrm>
          <a:off x="9683750" y="273050"/>
          <a:ext cx="6756400" cy="368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28</xdr:col>
      <xdr:colOff>57150</xdr:colOff>
      <xdr:row>4</xdr:row>
      <xdr:rowOff>88900</xdr:rowOff>
    </xdr:from>
    <xdr:to>
      <xdr:col>32</xdr:col>
      <xdr:colOff>546100</xdr:colOff>
      <xdr:row>4</xdr:row>
      <xdr:rowOff>95250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10B9888B-E438-44BB-9772-B51291200C55}"/>
            </a:ext>
          </a:extLst>
        </xdr:cNvPr>
        <xdr:cNvCxnSpPr/>
      </xdr:nvCxnSpPr>
      <xdr:spPr>
        <a:xfrm>
          <a:off x="17125950" y="825500"/>
          <a:ext cx="2927350" cy="6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523871</xdr:colOff>
      <xdr:row>19</xdr:row>
      <xdr:rowOff>95250</xdr:rowOff>
    </xdr:to>
    <xdr:sp macro="" textlink="">
      <xdr:nvSpPr>
        <xdr:cNvPr id="11" name="Rectangle 10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590546</xdr:colOff>
      <xdr:row>19</xdr:row>
      <xdr:rowOff>95250</xdr:rowOff>
    </xdr:to>
    <xdr:sp macro="" textlink="">
      <xdr:nvSpPr>
        <xdr:cNvPr id="2" name="Rectangle 1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21</xdr:col>
      <xdr:colOff>400046</xdr:colOff>
      <xdr:row>18</xdr:row>
      <xdr:rowOff>123825</xdr:rowOff>
    </xdr:to>
    <xdr:sp macro="" textlink="">
      <xdr:nvSpPr>
        <xdr:cNvPr id="2" name="Rectangle 1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44450</xdr:colOff>
      <xdr:row>1</xdr:row>
      <xdr:rowOff>6350</xdr:rowOff>
    </xdr:from>
    <xdr:to>
      <xdr:col>7</xdr:col>
      <xdr:colOff>374650</xdr:colOff>
      <xdr:row>2</xdr:row>
      <xdr:rowOff>152400</xdr:rowOff>
    </xdr:to>
    <xdr:cxnSp macro="">
      <xdr:nvCxnSpPr>
        <xdr:cNvPr id="2" name="Straight Arrow Connector 1">
          <a:extLst>
            <a:ext uri="{FF2B5EF4-FFF2-40B4-BE49-F238E27FC236}">
              <a16:creationId xmlns="" xmlns:a16="http://schemas.microsoft.com/office/drawing/2014/main" id="{26544FB6-6F68-4717-8A8C-C7156478A624}"/>
            </a:ext>
          </a:extLst>
        </xdr:cNvPr>
        <xdr:cNvCxnSpPr/>
      </xdr:nvCxnSpPr>
      <xdr:spPr>
        <a:xfrm flipH="1">
          <a:off x="654050" y="190500"/>
          <a:ext cx="3987800" cy="330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381000</xdr:colOff>
      <xdr:row>1</xdr:row>
      <xdr:rowOff>6350</xdr:rowOff>
    </xdr:from>
    <xdr:to>
      <xdr:col>12</xdr:col>
      <xdr:colOff>254000</xdr:colOff>
      <xdr:row>2</xdr:row>
      <xdr:rowOff>171450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67F4EB95-80AE-42BA-8303-A1CEB0196B83}"/>
            </a:ext>
          </a:extLst>
        </xdr:cNvPr>
        <xdr:cNvCxnSpPr/>
      </xdr:nvCxnSpPr>
      <xdr:spPr>
        <a:xfrm>
          <a:off x="4648200" y="190500"/>
          <a:ext cx="3124200" cy="349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76201</xdr:colOff>
      <xdr:row>43</xdr:row>
      <xdr:rowOff>50430</xdr:rowOff>
    </xdr:from>
    <xdr:to>
      <xdr:col>6</xdr:col>
      <xdr:colOff>476251</xdr:colOff>
      <xdr:row>49</xdr:row>
      <xdr:rowOff>31438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24A4EF9D-B904-419E-A02A-56C18F38B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1" y="8641980"/>
          <a:ext cx="4057650" cy="108590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20</xdr:col>
      <xdr:colOff>428621</xdr:colOff>
      <xdr:row>16</xdr:row>
      <xdr:rowOff>19050</xdr:rowOff>
    </xdr:to>
    <xdr:sp macro="" textlink="">
      <xdr:nvSpPr>
        <xdr:cNvPr id="5" name="Rectangle 4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4</xdr:row>
      <xdr:rowOff>6350</xdr:rowOff>
    </xdr:from>
    <xdr:to>
      <xdr:col>9</xdr:col>
      <xdr:colOff>12700</xdr:colOff>
      <xdr:row>6</xdr:row>
      <xdr:rowOff>146050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40A0B4F7-5802-4897-B6EF-61B30D2122AB}"/>
            </a:ext>
          </a:extLst>
        </xdr:cNvPr>
        <xdr:cNvCxnSpPr/>
      </xdr:nvCxnSpPr>
      <xdr:spPr>
        <a:xfrm flipH="1">
          <a:off x="2457450" y="742950"/>
          <a:ext cx="3041650" cy="508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590550</xdr:colOff>
      <xdr:row>4</xdr:row>
      <xdr:rowOff>0</xdr:rowOff>
    </xdr:from>
    <xdr:to>
      <xdr:col>12</xdr:col>
      <xdr:colOff>552450</xdr:colOff>
      <xdr:row>6</xdr:row>
      <xdr:rowOff>152400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4596A0EE-BAEE-4BA0-8AC8-9FAC6FAB6855}"/>
            </a:ext>
          </a:extLst>
        </xdr:cNvPr>
        <xdr:cNvCxnSpPr/>
      </xdr:nvCxnSpPr>
      <xdr:spPr>
        <a:xfrm>
          <a:off x="5467350" y="736600"/>
          <a:ext cx="2400300" cy="520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590546</xdr:colOff>
      <xdr:row>19</xdr:row>
      <xdr:rowOff>95250</xdr:rowOff>
    </xdr:to>
    <xdr:sp macro="" textlink="">
      <xdr:nvSpPr>
        <xdr:cNvPr id="4" name="Rectangle 3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25400</xdr:rowOff>
    </xdr:from>
    <xdr:to>
      <xdr:col>9</xdr:col>
      <xdr:colOff>222250</xdr:colOff>
      <xdr:row>2</xdr:row>
      <xdr:rowOff>101600</xdr:rowOff>
    </xdr:to>
    <xdr:cxnSp macro="">
      <xdr:nvCxnSpPr>
        <xdr:cNvPr id="2" name="Straight Arrow Connector 1">
          <a:extLst>
            <a:ext uri="{FF2B5EF4-FFF2-40B4-BE49-F238E27FC236}">
              <a16:creationId xmlns="" xmlns:a16="http://schemas.microsoft.com/office/drawing/2014/main" id="{0FFCD1E0-3350-4720-ABCE-C384B09CFB09}"/>
            </a:ext>
          </a:extLst>
        </xdr:cNvPr>
        <xdr:cNvCxnSpPr/>
      </xdr:nvCxnSpPr>
      <xdr:spPr>
        <a:xfrm flipH="1">
          <a:off x="685800" y="209550"/>
          <a:ext cx="5137150" cy="260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114300</xdr:colOff>
      <xdr:row>1</xdr:row>
      <xdr:rowOff>38100</xdr:rowOff>
    </xdr:from>
    <xdr:to>
      <xdr:col>9</xdr:col>
      <xdr:colOff>215900</xdr:colOff>
      <xdr:row>2</xdr:row>
      <xdr:rowOff>177800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8109EB57-8E3C-45C9-A2C4-178DEA37A1D7}"/>
            </a:ext>
          </a:extLst>
        </xdr:cNvPr>
        <xdr:cNvCxnSpPr/>
      </xdr:nvCxnSpPr>
      <xdr:spPr>
        <a:xfrm flipH="1">
          <a:off x="3276600" y="222250"/>
          <a:ext cx="2540000" cy="323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368300</xdr:colOff>
      <xdr:row>6</xdr:row>
      <xdr:rowOff>0</xdr:rowOff>
    </xdr:from>
    <xdr:to>
      <xdr:col>5</xdr:col>
      <xdr:colOff>368300</xdr:colOff>
      <xdr:row>7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907D9864-B3B5-451D-B237-81B311FD0C8A}"/>
            </a:ext>
          </a:extLst>
        </xdr:cNvPr>
        <xdr:cNvCxnSpPr/>
      </xdr:nvCxnSpPr>
      <xdr:spPr>
        <a:xfrm>
          <a:off x="3530600" y="1104900"/>
          <a:ext cx="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6350</xdr:colOff>
      <xdr:row>7</xdr:row>
      <xdr:rowOff>177800</xdr:rowOff>
    </xdr:from>
    <xdr:to>
      <xdr:col>6</xdr:col>
      <xdr:colOff>6350</xdr:colOff>
      <xdr:row>9</xdr:row>
      <xdr:rowOff>12700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D92B12B6-4498-4B5C-870B-4DCDF319922F}"/>
            </a:ext>
          </a:extLst>
        </xdr:cNvPr>
        <xdr:cNvCxnSpPr/>
      </xdr:nvCxnSpPr>
      <xdr:spPr>
        <a:xfrm>
          <a:off x="3778250" y="1466850"/>
          <a:ext cx="0" cy="203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222250</xdr:colOff>
      <xdr:row>1</xdr:row>
      <xdr:rowOff>38100</xdr:rowOff>
    </xdr:from>
    <xdr:to>
      <xdr:col>12</xdr:col>
      <xdr:colOff>514350</xdr:colOff>
      <xdr:row>2</xdr:row>
      <xdr:rowOff>158750</xdr:rowOff>
    </xdr:to>
    <xdr:cxnSp macro="">
      <xdr:nvCxnSpPr>
        <xdr:cNvPr id="6" name="Straight Arrow Connector 5">
          <a:extLst>
            <a:ext uri="{FF2B5EF4-FFF2-40B4-BE49-F238E27FC236}">
              <a16:creationId xmlns="" xmlns:a16="http://schemas.microsoft.com/office/drawing/2014/main" id="{8E8A2813-20D7-4668-92AC-24E304A6B1DE}"/>
            </a:ext>
          </a:extLst>
        </xdr:cNvPr>
        <xdr:cNvCxnSpPr/>
      </xdr:nvCxnSpPr>
      <xdr:spPr>
        <a:xfrm>
          <a:off x="5822950" y="222250"/>
          <a:ext cx="2120900" cy="304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323850</xdr:colOff>
      <xdr:row>5</xdr:row>
      <xdr:rowOff>0</xdr:rowOff>
    </xdr:from>
    <xdr:to>
      <xdr:col>13</xdr:col>
      <xdr:colOff>323850</xdr:colOff>
      <xdr:row>6</xdr:row>
      <xdr:rowOff>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849F70D3-CFD8-45B6-98B6-D659C66FA0F7}"/>
            </a:ext>
          </a:extLst>
        </xdr:cNvPr>
        <xdr:cNvCxnSpPr/>
      </xdr:nvCxnSpPr>
      <xdr:spPr>
        <a:xfrm>
          <a:off x="8362950" y="920750"/>
          <a:ext cx="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7</xdr:row>
      <xdr:rowOff>12700</xdr:rowOff>
    </xdr:from>
    <xdr:to>
      <xdr:col>13</xdr:col>
      <xdr:colOff>304800</xdr:colOff>
      <xdr:row>8</xdr:row>
      <xdr:rowOff>12700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E51D6403-8289-4E89-828F-CD54AE312E95}"/>
            </a:ext>
          </a:extLst>
        </xdr:cNvPr>
        <xdr:cNvCxnSpPr/>
      </xdr:nvCxnSpPr>
      <xdr:spPr>
        <a:xfrm>
          <a:off x="8343900" y="1301750"/>
          <a:ext cx="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323850</xdr:colOff>
      <xdr:row>13</xdr:row>
      <xdr:rowOff>6350</xdr:rowOff>
    </xdr:from>
    <xdr:to>
      <xdr:col>13</xdr:col>
      <xdr:colOff>323850</xdr:colOff>
      <xdr:row>14</xdr:row>
      <xdr:rowOff>6350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02889F52-C9BD-46EE-90FE-380DB158CE0B}"/>
            </a:ext>
          </a:extLst>
        </xdr:cNvPr>
        <xdr:cNvCxnSpPr/>
      </xdr:nvCxnSpPr>
      <xdr:spPr>
        <a:xfrm>
          <a:off x="8362950" y="2400300"/>
          <a:ext cx="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222250</xdr:colOff>
      <xdr:row>1</xdr:row>
      <xdr:rowOff>25400</xdr:rowOff>
    </xdr:from>
    <xdr:to>
      <xdr:col>20</xdr:col>
      <xdr:colOff>501650</xdr:colOff>
      <xdr:row>2</xdr:row>
      <xdr:rowOff>158750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B26ADCB9-20FB-478C-8860-E38B2701FCB6}"/>
            </a:ext>
          </a:extLst>
        </xdr:cNvPr>
        <xdr:cNvCxnSpPr/>
      </xdr:nvCxnSpPr>
      <xdr:spPr>
        <a:xfrm>
          <a:off x="5822950" y="209550"/>
          <a:ext cx="6985000" cy="317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171450</xdr:colOff>
      <xdr:row>6</xdr:row>
      <xdr:rowOff>12700</xdr:rowOff>
    </xdr:from>
    <xdr:to>
      <xdr:col>21</xdr:col>
      <xdr:colOff>171450</xdr:colOff>
      <xdr:row>7</xdr:row>
      <xdr:rowOff>12700</xdr:rowOff>
    </xdr:to>
    <xdr:cxnSp macro="">
      <xdr:nvCxnSpPr>
        <xdr:cNvPr id="11" name="Straight Arrow Connector 10">
          <a:extLst>
            <a:ext uri="{FF2B5EF4-FFF2-40B4-BE49-F238E27FC236}">
              <a16:creationId xmlns="" xmlns:a16="http://schemas.microsoft.com/office/drawing/2014/main" id="{65C45D55-BF13-4F52-AB98-1D096BD5D319}"/>
            </a:ext>
          </a:extLst>
        </xdr:cNvPr>
        <xdr:cNvCxnSpPr/>
      </xdr:nvCxnSpPr>
      <xdr:spPr>
        <a:xfrm>
          <a:off x="13087350" y="1117600"/>
          <a:ext cx="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24</xdr:col>
      <xdr:colOff>0</xdr:colOff>
      <xdr:row>20</xdr:row>
      <xdr:rowOff>6350</xdr:rowOff>
    </xdr:from>
    <xdr:to>
      <xdr:col>24</xdr:col>
      <xdr:colOff>0</xdr:colOff>
      <xdr:row>21</xdr:row>
      <xdr:rowOff>25400</xdr:rowOff>
    </xdr:to>
    <xdr:cxnSp macro="">
      <xdr:nvCxnSpPr>
        <xdr:cNvPr id="12" name="Straight Arrow Connector 11">
          <a:extLst>
            <a:ext uri="{FF2B5EF4-FFF2-40B4-BE49-F238E27FC236}">
              <a16:creationId xmlns="" xmlns:a16="http://schemas.microsoft.com/office/drawing/2014/main" id="{F06B9796-09CB-4205-9C8A-5B9323C40990}"/>
            </a:ext>
          </a:extLst>
        </xdr:cNvPr>
        <xdr:cNvCxnSpPr/>
      </xdr:nvCxnSpPr>
      <xdr:spPr>
        <a:xfrm>
          <a:off x="15748000" y="3689350"/>
          <a:ext cx="0" cy="203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603250</xdr:colOff>
      <xdr:row>24</xdr:row>
      <xdr:rowOff>12700</xdr:rowOff>
    </xdr:from>
    <xdr:to>
      <xdr:col>23</xdr:col>
      <xdr:colOff>603250</xdr:colOff>
      <xdr:row>25</xdr:row>
      <xdr:rowOff>31750</xdr:rowOff>
    </xdr:to>
    <xdr:cxnSp macro="">
      <xdr:nvCxnSpPr>
        <xdr:cNvPr id="13" name="Straight Arrow Connector 12">
          <a:extLst>
            <a:ext uri="{FF2B5EF4-FFF2-40B4-BE49-F238E27FC236}">
              <a16:creationId xmlns="" xmlns:a16="http://schemas.microsoft.com/office/drawing/2014/main" id="{5607F668-2D59-4B46-855C-ECC994A2536B}"/>
            </a:ext>
          </a:extLst>
        </xdr:cNvPr>
        <xdr:cNvCxnSpPr/>
      </xdr:nvCxnSpPr>
      <xdr:spPr>
        <a:xfrm>
          <a:off x="15741650" y="4432300"/>
          <a:ext cx="0" cy="203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6350</xdr:colOff>
      <xdr:row>27</xdr:row>
      <xdr:rowOff>0</xdr:rowOff>
    </xdr:from>
    <xdr:to>
      <xdr:col>24</xdr:col>
      <xdr:colOff>6350</xdr:colOff>
      <xdr:row>28</xdr:row>
      <xdr:rowOff>19050</xdr:rowOff>
    </xdr:to>
    <xdr:cxnSp macro="">
      <xdr:nvCxnSpPr>
        <xdr:cNvPr id="14" name="Straight Arrow Connector 13">
          <a:extLst>
            <a:ext uri="{FF2B5EF4-FFF2-40B4-BE49-F238E27FC236}">
              <a16:creationId xmlns="" xmlns:a16="http://schemas.microsoft.com/office/drawing/2014/main" id="{370B93C8-4C97-4C15-B2A0-9C593ED93C4E}"/>
            </a:ext>
          </a:extLst>
        </xdr:cNvPr>
        <xdr:cNvCxnSpPr/>
      </xdr:nvCxnSpPr>
      <xdr:spPr>
        <a:xfrm>
          <a:off x="15754350" y="4972050"/>
          <a:ext cx="0" cy="203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6350</xdr:colOff>
      <xdr:row>29</xdr:row>
      <xdr:rowOff>12700</xdr:rowOff>
    </xdr:from>
    <xdr:to>
      <xdr:col>24</xdr:col>
      <xdr:colOff>6350</xdr:colOff>
      <xdr:row>30</xdr:row>
      <xdr:rowOff>31750</xdr:rowOff>
    </xdr:to>
    <xdr:cxnSp macro="">
      <xdr:nvCxnSpPr>
        <xdr:cNvPr id="15" name="Straight Arrow Connector 14">
          <a:extLst>
            <a:ext uri="{FF2B5EF4-FFF2-40B4-BE49-F238E27FC236}">
              <a16:creationId xmlns="" xmlns:a16="http://schemas.microsoft.com/office/drawing/2014/main" id="{CE62CB36-5EFD-46B3-8575-7A6A6EFF4583}"/>
            </a:ext>
          </a:extLst>
        </xdr:cNvPr>
        <xdr:cNvCxnSpPr/>
      </xdr:nvCxnSpPr>
      <xdr:spPr>
        <a:xfrm>
          <a:off x="15754350" y="5353050"/>
          <a:ext cx="0" cy="203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25400</xdr:colOff>
      <xdr:row>32</xdr:row>
      <xdr:rowOff>19050</xdr:rowOff>
    </xdr:from>
    <xdr:to>
      <xdr:col>24</xdr:col>
      <xdr:colOff>25400</xdr:colOff>
      <xdr:row>33</xdr:row>
      <xdr:rowOff>38100</xdr:rowOff>
    </xdr:to>
    <xdr:cxnSp macro="">
      <xdr:nvCxnSpPr>
        <xdr:cNvPr id="16" name="Straight Arrow Connector 15">
          <a:extLst>
            <a:ext uri="{FF2B5EF4-FFF2-40B4-BE49-F238E27FC236}">
              <a16:creationId xmlns="" xmlns:a16="http://schemas.microsoft.com/office/drawing/2014/main" id="{6A49C8B8-710F-4B7A-879D-6188E2C0D8F8}"/>
            </a:ext>
          </a:extLst>
        </xdr:cNvPr>
        <xdr:cNvCxnSpPr/>
      </xdr:nvCxnSpPr>
      <xdr:spPr>
        <a:xfrm>
          <a:off x="15773400" y="5911850"/>
          <a:ext cx="0" cy="203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381000</xdr:colOff>
      <xdr:row>23</xdr:row>
      <xdr:rowOff>95250</xdr:rowOff>
    </xdr:from>
    <xdr:to>
      <xdr:col>34</xdr:col>
      <xdr:colOff>565150</xdr:colOff>
      <xdr:row>23</xdr:row>
      <xdr:rowOff>95250</xdr:rowOff>
    </xdr:to>
    <xdr:cxnSp macro="">
      <xdr:nvCxnSpPr>
        <xdr:cNvPr id="17" name="Straight Arrow Connector 16">
          <a:extLst>
            <a:ext uri="{FF2B5EF4-FFF2-40B4-BE49-F238E27FC236}">
              <a16:creationId xmlns="" xmlns:a16="http://schemas.microsoft.com/office/drawing/2014/main" id="{8A3A7C6C-1FD9-420A-8EE9-F53A2C0283C5}"/>
            </a:ext>
          </a:extLst>
        </xdr:cNvPr>
        <xdr:cNvCxnSpPr/>
      </xdr:nvCxnSpPr>
      <xdr:spPr>
        <a:xfrm>
          <a:off x="22028150" y="4330700"/>
          <a:ext cx="7937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330200</xdr:colOff>
      <xdr:row>24</xdr:row>
      <xdr:rowOff>19050</xdr:rowOff>
    </xdr:from>
    <xdr:to>
      <xdr:col>35</xdr:col>
      <xdr:colOff>330200</xdr:colOff>
      <xdr:row>25</xdr:row>
      <xdr:rowOff>165100</xdr:rowOff>
    </xdr:to>
    <xdr:cxnSp macro="">
      <xdr:nvCxnSpPr>
        <xdr:cNvPr id="18" name="Straight Arrow Connector 17">
          <a:extLst>
            <a:ext uri="{FF2B5EF4-FFF2-40B4-BE49-F238E27FC236}">
              <a16:creationId xmlns="" xmlns:a16="http://schemas.microsoft.com/office/drawing/2014/main" id="{470D0643-DC47-4704-AF29-803006F7F36F}"/>
            </a:ext>
          </a:extLst>
        </xdr:cNvPr>
        <xdr:cNvCxnSpPr/>
      </xdr:nvCxnSpPr>
      <xdr:spPr>
        <a:xfrm>
          <a:off x="23196550" y="4438650"/>
          <a:ext cx="0" cy="330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508000</xdr:colOff>
      <xdr:row>24</xdr:row>
      <xdr:rowOff>12700</xdr:rowOff>
    </xdr:from>
    <xdr:to>
      <xdr:col>34</xdr:col>
      <xdr:colOff>571500</xdr:colOff>
      <xdr:row>26</xdr:row>
      <xdr:rowOff>82550</xdr:rowOff>
    </xdr:to>
    <xdr:cxnSp macro="">
      <xdr:nvCxnSpPr>
        <xdr:cNvPr id="19" name="Straight Arrow Connector 18">
          <a:extLst>
            <a:ext uri="{FF2B5EF4-FFF2-40B4-BE49-F238E27FC236}">
              <a16:creationId xmlns="" xmlns:a16="http://schemas.microsoft.com/office/drawing/2014/main" id="{B3E502E7-C80F-4951-8FE7-61B12C1820E7}"/>
            </a:ext>
          </a:extLst>
        </xdr:cNvPr>
        <xdr:cNvCxnSpPr/>
      </xdr:nvCxnSpPr>
      <xdr:spPr>
        <a:xfrm>
          <a:off x="21545550" y="4432300"/>
          <a:ext cx="1282700" cy="438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514346</xdr:colOff>
      <xdr:row>19</xdr:row>
      <xdr:rowOff>104775</xdr:rowOff>
    </xdr:to>
    <xdr:sp macro="" textlink="">
      <xdr:nvSpPr>
        <xdr:cNvPr id="20" name="Rectangle 19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279400</xdr:colOff>
      <xdr:row>0</xdr:row>
      <xdr:rowOff>165100</xdr:rowOff>
    </xdr:from>
    <xdr:to>
      <xdr:col>8</xdr:col>
      <xdr:colOff>6350</xdr:colOff>
      <xdr:row>1</xdr:row>
      <xdr:rowOff>171450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DFF7B8ED-7652-4932-ABE5-4548355FE62C}"/>
            </a:ext>
          </a:extLst>
        </xdr:cNvPr>
        <xdr:cNvCxnSpPr/>
      </xdr:nvCxnSpPr>
      <xdr:spPr>
        <a:xfrm flipH="1">
          <a:off x="889000" y="165100"/>
          <a:ext cx="3994150" cy="190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457200</xdr:colOff>
      <xdr:row>0</xdr:row>
      <xdr:rowOff>171450</xdr:rowOff>
    </xdr:from>
    <xdr:to>
      <xdr:col>8</xdr:col>
      <xdr:colOff>6350</xdr:colOff>
      <xdr:row>1</xdr:row>
      <xdr:rowOff>177800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08623DF9-1637-4034-A7D2-3CFA95DCD283}"/>
            </a:ext>
          </a:extLst>
        </xdr:cNvPr>
        <xdr:cNvCxnSpPr/>
      </xdr:nvCxnSpPr>
      <xdr:spPr>
        <a:xfrm flipH="1">
          <a:off x="4114800" y="171450"/>
          <a:ext cx="768350" cy="190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12700</xdr:colOff>
      <xdr:row>0</xdr:row>
      <xdr:rowOff>171450</xdr:rowOff>
    </xdr:from>
    <xdr:to>
      <xdr:col>14</xdr:col>
      <xdr:colOff>6350</xdr:colOff>
      <xdr:row>1</xdr:row>
      <xdr:rowOff>146050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EE973374-D315-43A8-9548-AC5B4C848A2C}"/>
            </a:ext>
          </a:extLst>
        </xdr:cNvPr>
        <xdr:cNvCxnSpPr/>
      </xdr:nvCxnSpPr>
      <xdr:spPr>
        <a:xfrm>
          <a:off x="4889500" y="171450"/>
          <a:ext cx="365125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584200</xdr:colOff>
      <xdr:row>1</xdr:row>
      <xdr:rowOff>0</xdr:rowOff>
    </xdr:from>
    <xdr:to>
      <xdr:col>14</xdr:col>
      <xdr:colOff>558800</xdr:colOff>
      <xdr:row>8</xdr:row>
      <xdr:rowOff>12700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3020DA91-E7F8-4A1E-8186-3A86E498E0A9}"/>
            </a:ext>
          </a:extLst>
        </xdr:cNvPr>
        <xdr:cNvCxnSpPr/>
      </xdr:nvCxnSpPr>
      <xdr:spPr>
        <a:xfrm>
          <a:off x="4851400" y="184150"/>
          <a:ext cx="4241800" cy="1301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590546</xdr:colOff>
      <xdr:row>19</xdr:row>
      <xdr:rowOff>85725</xdr:rowOff>
    </xdr:to>
    <xdr:sp macro="" textlink="">
      <xdr:nvSpPr>
        <xdr:cNvPr id="6" name="Rectangle 5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12700</xdr:colOff>
      <xdr:row>1</xdr:row>
      <xdr:rowOff>25400</xdr:rowOff>
    </xdr:from>
    <xdr:to>
      <xdr:col>9</xdr:col>
      <xdr:colOff>38100</xdr:colOff>
      <xdr:row>2</xdr:row>
      <xdr:rowOff>6350</xdr:rowOff>
    </xdr:to>
    <xdr:cxnSp macro="">
      <xdr:nvCxnSpPr>
        <xdr:cNvPr id="2" name="Straight Arrow Connector 1">
          <a:extLst>
            <a:ext uri="{FF2B5EF4-FFF2-40B4-BE49-F238E27FC236}">
              <a16:creationId xmlns="" xmlns:a16="http://schemas.microsoft.com/office/drawing/2014/main" id="{CECAD692-9C95-44DE-8FDA-056F4BC8A862}"/>
            </a:ext>
          </a:extLst>
        </xdr:cNvPr>
        <xdr:cNvCxnSpPr/>
      </xdr:nvCxnSpPr>
      <xdr:spPr>
        <a:xfrm flipH="1">
          <a:off x="1231900" y="209550"/>
          <a:ext cx="429260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</xdr:row>
      <xdr:rowOff>19050</xdr:rowOff>
    </xdr:from>
    <xdr:to>
      <xdr:col>10</xdr:col>
      <xdr:colOff>0</xdr:colOff>
      <xdr:row>2</xdr:row>
      <xdr:rowOff>38100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34D7A86B-ED15-4762-B44D-169C86EB315A}"/>
            </a:ext>
          </a:extLst>
        </xdr:cNvPr>
        <xdr:cNvCxnSpPr/>
      </xdr:nvCxnSpPr>
      <xdr:spPr>
        <a:xfrm>
          <a:off x="6096000" y="203200"/>
          <a:ext cx="0" cy="203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50800</xdr:colOff>
      <xdr:row>1</xdr:row>
      <xdr:rowOff>12700</xdr:rowOff>
    </xdr:from>
    <xdr:to>
      <xdr:col>14</xdr:col>
      <xdr:colOff>6350</xdr:colOff>
      <xdr:row>1</xdr:row>
      <xdr:rowOff>165100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24AA828C-7CBE-4617-8E68-EDB6DB97DEDB}"/>
            </a:ext>
          </a:extLst>
        </xdr:cNvPr>
        <xdr:cNvCxnSpPr/>
      </xdr:nvCxnSpPr>
      <xdr:spPr>
        <a:xfrm>
          <a:off x="6146800" y="196850"/>
          <a:ext cx="2863850" cy="152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628650</xdr:colOff>
      <xdr:row>0</xdr:row>
      <xdr:rowOff>120650</xdr:rowOff>
    </xdr:from>
    <xdr:to>
      <xdr:col>19</xdr:col>
      <xdr:colOff>571500</xdr:colOff>
      <xdr:row>2</xdr:row>
      <xdr:rowOff>57150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68426834-BF39-42FC-80D4-E6282E7FF272}"/>
            </a:ext>
          </a:extLst>
        </xdr:cNvPr>
        <xdr:cNvCxnSpPr/>
      </xdr:nvCxnSpPr>
      <xdr:spPr>
        <a:xfrm>
          <a:off x="8553450" y="120650"/>
          <a:ext cx="4406900" cy="304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19</xdr:col>
      <xdr:colOff>485771</xdr:colOff>
      <xdr:row>18</xdr:row>
      <xdr:rowOff>133350</xdr:rowOff>
    </xdr:to>
    <xdr:sp macro="" textlink="">
      <xdr:nvSpPr>
        <xdr:cNvPr id="6" name="Rectangle 5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184150</xdr:colOff>
      <xdr:row>0</xdr:row>
      <xdr:rowOff>177800</xdr:rowOff>
    </xdr:from>
    <xdr:to>
      <xdr:col>9</xdr:col>
      <xdr:colOff>584200</xdr:colOff>
      <xdr:row>2</xdr:row>
      <xdr:rowOff>38100</xdr:rowOff>
    </xdr:to>
    <xdr:cxnSp macro="">
      <xdr:nvCxnSpPr>
        <xdr:cNvPr id="2" name="Straight Arrow Connector 1">
          <a:extLst>
            <a:ext uri="{FF2B5EF4-FFF2-40B4-BE49-F238E27FC236}">
              <a16:creationId xmlns="" xmlns:a16="http://schemas.microsoft.com/office/drawing/2014/main" id="{B1F01F52-A40E-4FA2-9C99-F517E61AAFDF}"/>
            </a:ext>
          </a:extLst>
        </xdr:cNvPr>
        <xdr:cNvCxnSpPr/>
      </xdr:nvCxnSpPr>
      <xdr:spPr>
        <a:xfrm flipH="1">
          <a:off x="1403350" y="177800"/>
          <a:ext cx="4667250" cy="228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590550</xdr:colOff>
      <xdr:row>1</xdr:row>
      <xdr:rowOff>25400</xdr:rowOff>
    </xdr:from>
    <xdr:to>
      <xdr:col>10</xdr:col>
      <xdr:colOff>0</xdr:colOff>
      <xdr:row>2</xdr:row>
      <xdr:rowOff>171450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BDFF8DB-4CFC-4A3C-9DB2-1158E78EEB0E}"/>
            </a:ext>
          </a:extLst>
        </xdr:cNvPr>
        <xdr:cNvCxnSpPr/>
      </xdr:nvCxnSpPr>
      <xdr:spPr>
        <a:xfrm flipH="1">
          <a:off x="5467350" y="209550"/>
          <a:ext cx="628650" cy="330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25400</xdr:colOff>
      <xdr:row>1</xdr:row>
      <xdr:rowOff>31750</xdr:rowOff>
    </xdr:from>
    <xdr:to>
      <xdr:col>12</xdr:col>
      <xdr:colOff>342900</xdr:colOff>
      <xdr:row>2</xdr:row>
      <xdr:rowOff>171450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660BFB57-5D18-4242-9080-3CF7D5370527}"/>
            </a:ext>
          </a:extLst>
        </xdr:cNvPr>
        <xdr:cNvCxnSpPr/>
      </xdr:nvCxnSpPr>
      <xdr:spPr>
        <a:xfrm>
          <a:off x="6121400" y="215900"/>
          <a:ext cx="1536700" cy="323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590546</xdr:colOff>
      <xdr:row>19</xdr:row>
      <xdr:rowOff>104775</xdr:rowOff>
    </xdr:to>
    <xdr:sp macro="" textlink="">
      <xdr:nvSpPr>
        <xdr:cNvPr id="5" name="Rectangle 4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469900</xdr:colOff>
      <xdr:row>0</xdr:row>
      <xdr:rowOff>184150</xdr:rowOff>
    </xdr:from>
    <xdr:to>
      <xdr:col>8</xdr:col>
      <xdr:colOff>266700</xdr:colOff>
      <xdr:row>2</xdr:row>
      <xdr:rowOff>171450</xdr:rowOff>
    </xdr:to>
    <xdr:cxnSp macro="">
      <xdr:nvCxnSpPr>
        <xdr:cNvPr id="2" name="Straight Arrow Connector 1">
          <a:extLst>
            <a:ext uri="{FF2B5EF4-FFF2-40B4-BE49-F238E27FC236}">
              <a16:creationId xmlns="" xmlns:a16="http://schemas.microsoft.com/office/drawing/2014/main" id="{1B29ECF6-910B-4C37-9658-03D11F8E1F9D}"/>
            </a:ext>
          </a:extLst>
        </xdr:cNvPr>
        <xdr:cNvCxnSpPr/>
      </xdr:nvCxnSpPr>
      <xdr:spPr>
        <a:xfrm flipH="1">
          <a:off x="469900" y="184150"/>
          <a:ext cx="5283200" cy="381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171450</xdr:colOff>
      <xdr:row>7</xdr:row>
      <xdr:rowOff>158750</xdr:rowOff>
    </xdr:from>
    <xdr:to>
      <xdr:col>2</xdr:col>
      <xdr:colOff>584200</xdr:colOff>
      <xdr:row>7</xdr:row>
      <xdr:rowOff>158750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6FBD822E-188C-4C56-A10E-510550133DF3}"/>
            </a:ext>
          </a:extLst>
        </xdr:cNvPr>
        <xdr:cNvCxnSpPr/>
      </xdr:nvCxnSpPr>
      <xdr:spPr>
        <a:xfrm>
          <a:off x="1390650" y="1473200"/>
          <a:ext cx="10223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171450</xdr:colOff>
      <xdr:row>8</xdr:row>
      <xdr:rowOff>158750</xdr:rowOff>
    </xdr:from>
    <xdr:to>
      <xdr:col>2</xdr:col>
      <xdr:colOff>584200</xdr:colOff>
      <xdr:row>8</xdr:row>
      <xdr:rowOff>158750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8491B19B-5FC3-454D-8592-A2058C4908A5}"/>
            </a:ext>
          </a:extLst>
        </xdr:cNvPr>
        <xdr:cNvCxnSpPr/>
      </xdr:nvCxnSpPr>
      <xdr:spPr>
        <a:xfrm>
          <a:off x="1390650" y="1657350"/>
          <a:ext cx="10223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171450</xdr:colOff>
      <xdr:row>10</xdr:row>
      <xdr:rowOff>158750</xdr:rowOff>
    </xdr:from>
    <xdr:to>
      <xdr:col>2</xdr:col>
      <xdr:colOff>584200</xdr:colOff>
      <xdr:row>10</xdr:row>
      <xdr:rowOff>158750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39DFD64F-BED9-496C-8471-D81CF4836E40}"/>
            </a:ext>
          </a:extLst>
        </xdr:cNvPr>
        <xdr:cNvCxnSpPr/>
      </xdr:nvCxnSpPr>
      <xdr:spPr>
        <a:xfrm>
          <a:off x="1390650" y="2025650"/>
          <a:ext cx="10223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152400</xdr:colOff>
      <xdr:row>11</xdr:row>
      <xdr:rowOff>25400</xdr:rowOff>
    </xdr:from>
    <xdr:to>
      <xdr:col>2</xdr:col>
      <xdr:colOff>571500</xdr:colOff>
      <xdr:row>12</xdr:row>
      <xdr:rowOff>107950</xdr:rowOff>
    </xdr:to>
    <xdr:cxnSp macro="">
      <xdr:nvCxnSpPr>
        <xdr:cNvPr id="6" name="Straight Arrow Connector 5">
          <a:extLst>
            <a:ext uri="{FF2B5EF4-FFF2-40B4-BE49-F238E27FC236}">
              <a16:creationId xmlns="" xmlns:a16="http://schemas.microsoft.com/office/drawing/2014/main" id="{4D49B9AE-1A0D-4397-B563-6FDBFAF8C11F}"/>
            </a:ext>
          </a:extLst>
        </xdr:cNvPr>
        <xdr:cNvCxnSpPr/>
      </xdr:nvCxnSpPr>
      <xdr:spPr>
        <a:xfrm flipV="1">
          <a:off x="1371600" y="2076450"/>
          <a:ext cx="1028700" cy="266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279400</xdr:colOff>
      <xdr:row>0</xdr:row>
      <xdr:rowOff>165100</xdr:rowOff>
    </xdr:from>
    <xdr:to>
      <xdr:col>11</xdr:col>
      <xdr:colOff>603250</xdr:colOff>
      <xdr:row>2</xdr:row>
      <xdr:rowOff>165100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F7820491-151F-4497-9C20-62940AAE13A8}"/>
            </a:ext>
          </a:extLst>
        </xdr:cNvPr>
        <xdr:cNvCxnSpPr/>
      </xdr:nvCxnSpPr>
      <xdr:spPr>
        <a:xfrm>
          <a:off x="5765800" y="165100"/>
          <a:ext cx="2152650" cy="393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254000</xdr:colOff>
      <xdr:row>8</xdr:row>
      <xdr:rowOff>19050</xdr:rowOff>
    </xdr:from>
    <xdr:to>
      <xdr:col>12</xdr:col>
      <xdr:colOff>254000</xdr:colOff>
      <xdr:row>8</xdr:row>
      <xdr:rowOff>171450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04BC16F3-30D4-44DC-959A-8FA112A8068B}"/>
            </a:ext>
          </a:extLst>
        </xdr:cNvPr>
        <xdr:cNvCxnSpPr/>
      </xdr:nvCxnSpPr>
      <xdr:spPr>
        <a:xfrm>
          <a:off x="8178800" y="1517650"/>
          <a:ext cx="0" cy="152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317500</xdr:colOff>
      <xdr:row>0</xdr:row>
      <xdr:rowOff>152400</xdr:rowOff>
    </xdr:from>
    <xdr:to>
      <xdr:col>17</xdr:col>
      <xdr:colOff>234950</xdr:colOff>
      <xdr:row>2</xdr:row>
      <xdr:rowOff>120650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E6ED13A9-E600-4DC4-9780-8313F0322CD0}"/>
            </a:ext>
          </a:extLst>
        </xdr:cNvPr>
        <xdr:cNvCxnSpPr/>
      </xdr:nvCxnSpPr>
      <xdr:spPr>
        <a:xfrm>
          <a:off x="5803900" y="152400"/>
          <a:ext cx="5518150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558800</xdr:colOff>
      <xdr:row>0</xdr:row>
      <xdr:rowOff>107950</xdr:rowOff>
    </xdr:from>
    <xdr:to>
      <xdr:col>21</xdr:col>
      <xdr:colOff>266700</xdr:colOff>
      <xdr:row>2</xdr:row>
      <xdr:rowOff>146050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174395C8-40C7-4183-82ED-2BF97411DC8E}"/>
            </a:ext>
          </a:extLst>
        </xdr:cNvPr>
        <xdr:cNvCxnSpPr/>
      </xdr:nvCxnSpPr>
      <xdr:spPr>
        <a:xfrm>
          <a:off x="6654800" y="107950"/>
          <a:ext cx="7137400" cy="431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425450</xdr:colOff>
      <xdr:row>3</xdr:row>
      <xdr:rowOff>171450</xdr:rowOff>
    </xdr:from>
    <xdr:to>
      <xdr:col>23</xdr:col>
      <xdr:colOff>304800</xdr:colOff>
      <xdr:row>4</xdr:row>
      <xdr:rowOff>146050</xdr:rowOff>
    </xdr:to>
    <xdr:cxnSp macro="">
      <xdr:nvCxnSpPr>
        <xdr:cNvPr id="11" name="Straight Arrow Connector 10">
          <a:extLst>
            <a:ext uri="{FF2B5EF4-FFF2-40B4-BE49-F238E27FC236}">
              <a16:creationId xmlns="" xmlns:a16="http://schemas.microsoft.com/office/drawing/2014/main" id="{B081101A-3532-4AA7-BE44-E38F247D2009}"/>
            </a:ext>
          </a:extLst>
        </xdr:cNvPr>
        <xdr:cNvCxnSpPr/>
      </xdr:nvCxnSpPr>
      <xdr:spPr>
        <a:xfrm flipH="1">
          <a:off x="14560550" y="749300"/>
          <a:ext cx="48895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323850</xdr:colOff>
      <xdr:row>4</xdr:row>
      <xdr:rowOff>0</xdr:rowOff>
    </xdr:from>
    <xdr:to>
      <xdr:col>25</xdr:col>
      <xdr:colOff>361950</xdr:colOff>
      <xdr:row>4</xdr:row>
      <xdr:rowOff>158750</xdr:rowOff>
    </xdr:to>
    <xdr:cxnSp macro="">
      <xdr:nvCxnSpPr>
        <xdr:cNvPr id="12" name="Straight Arrow Connector 11">
          <a:extLst>
            <a:ext uri="{FF2B5EF4-FFF2-40B4-BE49-F238E27FC236}">
              <a16:creationId xmlns="" xmlns:a16="http://schemas.microsoft.com/office/drawing/2014/main" id="{91C22BCC-1237-42D5-8532-7BFB15DCF94F}"/>
            </a:ext>
          </a:extLst>
        </xdr:cNvPr>
        <xdr:cNvCxnSpPr/>
      </xdr:nvCxnSpPr>
      <xdr:spPr>
        <a:xfrm>
          <a:off x="15068550" y="762000"/>
          <a:ext cx="125730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412750</xdr:colOff>
      <xdr:row>6</xdr:row>
      <xdr:rowOff>177800</xdr:rowOff>
    </xdr:from>
    <xdr:to>
      <xdr:col>22</xdr:col>
      <xdr:colOff>412750</xdr:colOff>
      <xdr:row>7</xdr:row>
      <xdr:rowOff>177800</xdr:rowOff>
    </xdr:to>
    <xdr:cxnSp macro="">
      <xdr:nvCxnSpPr>
        <xdr:cNvPr id="13" name="Straight Arrow Connector 12">
          <a:extLst>
            <a:ext uri="{FF2B5EF4-FFF2-40B4-BE49-F238E27FC236}">
              <a16:creationId xmlns="" xmlns:a16="http://schemas.microsoft.com/office/drawing/2014/main" id="{FAE5D49B-70DC-412C-BCD0-6D963C044726}"/>
            </a:ext>
          </a:extLst>
        </xdr:cNvPr>
        <xdr:cNvCxnSpPr/>
      </xdr:nvCxnSpPr>
      <xdr:spPr>
        <a:xfrm>
          <a:off x="14547850" y="1308100"/>
          <a:ext cx="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209550</xdr:colOff>
      <xdr:row>7</xdr:row>
      <xdr:rowOff>6350</xdr:rowOff>
    </xdr:from>
    <xdr:to>
      <xdr:col>26</xdr:col>
      <xdr:colOff>209550</xdr:colOff>
      <xdr:row>8</xdr:row>
      <xdr:rowOff>6350</xdr:rowOff>
    </xdr:to>
    <xdr:cxnSp macro="">
      <xdr:nvCxnSpPr>
        <xdr:cNvPr id="14" name="Straight Arrow Connector 13">
          <a:extLst>
            <a:ext uri="{FF2B5EF4-FFF2-40B4-BE49-F238E27FC236}">
              <a16:creationId xmlns="" xmlns:a16="http://schemas.microsoft.com/office/drawing/2014/main" id="{F95A29AA-60AB-46C5-ACF3-55870D3537FE}"/>
            </a:ext>
          </a:extLst>
        </xdr:cNvPr>
        <xdr:cNvCxnSpPr/>
      </xdr:nvCxnSpPr>
      <xdr:spPr>
        <a:xfrm>
          <a:off x="16783050" y="1320800"/>
          <a:ext cx="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171450</xdr:colOff>
      <xdr:row>28</xdr:row>
      <xdr:rowOff>158750</xdr:rowOff>
    </xdr:from>
    <xdr:to>
      <xdr:col>8</xdr:col>
      <xdr:colOff>584200</xdr:colOff>
      <xdr:row>28</xdr:row>
      <xdr:rowOff>158750</xdr:rowOff>
    </xdr:to>
    <xdr:cxnSp macro="">
      <xdr:nvCxnSpPr>
        <xdr:cNvPr id="15" name="Straight Arrow Connector 14">
          <a:extLst>
            <a:ext uri="{FF2B5EF4-FFF2-40B4-BE49-F238E27FC236}">
              <a16:creationId xmlns="" xmlns:a16="http://schemas.microsoft.com/office/drawing/2014/main" id="{CFE39B5E-2ADD-4152-BB22-38629D28B9FC}"/>
            </a:ext>
          </a:extLst>
        </xdr:cNvPr>
        <xdr:cNvCxnSpPr/>
      </xdr:nvCxnSpPr>
      <xdr:spPr>
        <a:xfrm>
          <a:off x="5048250" y="5340350"/>
          <a:ext cx="10223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19</xdr:col>
      <xdr:colOff>571496</xdr:colOff>
      <xdr:row>19</xdr:row>
      <xdr:rowOff>76200</xdr:rowOff>
    </xdr:to>
    <xdr:sp macro="" textlink="">
      <xdr:nvSpPr>
        <xdr:cNvPr id="16" name="Rectangle 15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31750</xdr:colOff>
      <xdr:row>1</xdr:row>
      <xdr:rowOff>6350</xdr:rowOff>
    </xdr:from>
    <xdr:to>
      <xdr:col>8</xdr:col>
      <xdr:colOff>596900</xdr:colOff>
      <xdr:row>3</xdr:row>
      <xdr:rowOff>158750</xdr:rowOff>
    </xdr:to>
    <xdr:cxnSp macro="">
      <xdr:nvCxnSpPr>
        <xdr:cNvPr id="2" name="Straight Arrow Connector 1">
          <a:extLst>
            <a:ext uri="{FF2B5EF4-FFF2-40B4-BE49-F238E27FC236}">
              <a16:creationId xmlns="" xmlns:a16="http://schemas.microsoft.com/office/drawing/2014/main" id="{772B4D1D-B991-4A73-B8DE-361327FB6EFC}"/>
            </a:ext>
          </a:extLst>
        </xdr:cNvPr>
        <xdr:cNvCxnSpPr/>
      </xdr:nvCxnSpPr>
      <xdr:spPr>
        <a:xfrm flipH="1">
          <a:off x="1860550" y="190500"/>
          <a:ext cx="3613150" cy="520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577850</xdr:colOff>
      <xdr:row>1</xdr:row>
      <xdr:rowOff>6350</xdr:rowOff>
    </xdr:from>
    <xdr:to>
      <xdr:col>15</xdr:col>
      <xdr:colOff>285750</xdr:colOff>
      <xdr:row>3</xdr:row>
      <xdr:rowOff>171450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35DF4BE6-C981-449B-9125-4573C23FF8C9}"/>
            </a:ext>
          </a:extLst>
        </xdr:cNvPr>
        <xdr:cNvCxnSpPr/>
      </xdr:nvCxnSpPr>
      <xdr:spPr>
        <a:xfrm>
          <a:off x="5454650" y="190500"/>
          <a:ext cx="3975100" cy="533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584200</xdr:colOff>
      <xdr:row>7</xdr:row>
      <xdr:rowOff>0</xdr:rowOff>
    </xdr:from>
    <xdr:to>
      <xdr:col>15</xdr:col>
      <xdr:colOff>177800</xdr:colOff>
      <xdr:row>8</xdr:row>
      <xdr:rowOff>124460</xdr:rowOff>
    </xdr:to>
    <xdr:sp macro="" textlink="">
      <xdr:nvSpPr>
        <xdr:cNvPr id="4" name="Right Brace 3">
          <a:extLst>
            <a:ext uri="{FF2B5EF4-FFF2-40B4-BE49-F238E27FC236}">
              <a16:creationId xmlns="" xmlns:a16="http://schemas.microsoft.com/office/drawing/2014/main" id="{5F3D7BA4-357F-40B2-814D-4DB966FB7A03}"/>
            </a:ext>
          </a:extLst>
        </xdr:cNvPr>
        <xdr:cNvSpPr/>
      </xdr:nvSpPr>
      <xdr:spPr>
        <a:xfrm rot="5400000">
          <a:off x="5408295" y="-1928495"/>
          <a:ext cx="308610" cy="7518400"/>
        </a:xfrm>
        <a:prstGeom prst="rightBrac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527050</xdr:colOff>
      <xdr:row>16</xdr:row>
      <xdr:rowOff>0</xdr:rowOff>
    </xdr:from>
    <xdr:to>
      <xdr:col>6</xdr:col>
      <xdr:colOff>596900</xdr:colOff>
      <xdr:row>18</xdr:row>
      <xdr:rowOff>120650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A88A4A3E-9D1A-41C3-8960-C217D37167D5}"/>
            </a:ext>
          </a:extLst>
        </xdr:cNvPr>
        <xdr:cNvCxnSpPr/>
      </xdr:nvCxnSpPr>
      <xdr:spPr>
        <a:xfrm flipH="1">
          <a:off x="1136650" y="3333750"/>
          <a:ext cx="3117850" cy="488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6350</xdr:rowOff>
    </xdr:from>
    <xdr:to>
      <xdr:col>11</xdr:col>
      <xdr:colOff>317500</xdr:colOff>
      <xdr:row>18</xdr:row>
      <xdr:rowOff>146050</xdr:rowOff>
    </xdr:to>
    <xdr:cxnSp macro="">
      <xdr:nvCxnSpPr>
        <xdr:cNvPr id="6" name="Straight Arrow Connector 5">
          <a:extLst>
            <a:ext uri="{FF2B5EF4-FFF2-40B4-BE49-F238E27FC236}">
              <a16:creationId xmlns="" xmlns:a16="http://schemas.microsoft.com/office/drawing/2014/main" id="{C884595A-970A-4753-A54C-CF17763936B3}"/>
            </a:ext>
          </a:extLst>
        </xdr:cNvPr>
        <xdr:cNvCxnSpPr/>
      </xdr:nvCxnSpPr>
      <xdr:spPr>
        <a:xfrm>
          <a:off x="6096000" y="3340100"/>
          <a:ext cx="927100" cy="508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6350</xdr:colOff>
      <xdr:row>14</xdr:row>
      <xdr:rowOff>0</xdr:rowOff>
    </xdr:from>
    <xdr:to>
      <xdr:col>13</xdr:col>
      <xdr:colOff>19050</xdr:colOff>
      <xdr:row>14</xdr:row>
      <xdr:rowOff>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37CFE413-EE82-42ED-8BC1-AC0DAE304500}"/>
            </a:ext>
          </a:extLst>
        </xdr:cNvPr>
        <xdr:cNvCxnSpPr/>
      </xdr:nvCxnSpPr>
      <xdr:spPr>
        <a:xfrm>
          <a:off x="6711950" y="2965450"/>
          <a:ext cx="123190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304796</xdr:colOff>
      <xdr:row>17</xdr:row>
      <xdr:rowOff>95250</xdr:rowOff>
    </xdr:to>
    <xdr:sp macro="" textlink="">
      <xdr:nvSpPr>
        <xdr:cNvPr id="8" name="Rectangle 7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495300</xdr:colOff>
      <xdr:row>1</xdr:row>
      <xdr:rowOff>19050</xdr:rowOff>
    </xdr:from>
    <xdr:to>
      <xdr:col>7</xdr:col>
      <xdr:colOff>0</xdr:colOff>
      <xdr:row>1</xdr:row>
      <xdr:rowOff>165100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AE77B3C3-C628-4BDA-9CFE-689238584A34}"/>
            </a:ext>
          </a:extLst>
        </xdr:cNvPr>
        <xdr:cNvCxnSpPr/>
      </xdr:nvCxnSpPr>
      <xdr:spPr>
        <a:xfrm flipH="1">
          <a:off x="1104900" y="203200"/>
          <a:ext cx="3162300" cy="146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</xdr:colOff>
      <xdr:row>0</xdr:row>
      <xdr:rowOff>177800</xdr:rowOff>
    </xdr:from>
    <xdr:to>
      <xdr:col>10</xdr:col>
      <xdr:colOff>596900</xdr:colOff>
      <xdr:row>1</xdr:row>
      <xdr:rowOff>171450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48511F36-315D-4ABC-BBA6-933C9AB7C36B}"/>
            </a:ext>
          </a:extLst>
        </xdr:cNvPr>
        <xdr:cNvCxnSpPr/>
      </xdr:nvCxnSpPr>
      <xdr:spPr>
        <a:xfrm>
          <a:off x="4286250" y="177800"/>
          <a:ext cx="2406650" cy="177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25400</xdr:colOff>
      <xdr:row>2</xdr:row>
      <xdr:rowOff>177800</xdr:rowOff>
    </xdr:from>
    <xdr:to>
      <xdr:col>10</xdr:col>
      <xdr:colOff>501650</xdr:colOff>
      <xdr:row>4</xdr:row>
      <xdr:rowOff>171450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310D2002-2704-4B09-B121-E61AA2EC5F05}"/>
            </a:ext>
          </a:extLst>
        </xdr:cNvPr>
        <xdr:cNvCxnSpPr/>
      </xdr:nvCxnSpPr>
      <xdr:spPr>
        <a:xfrm flipH="1">
          <a:off x="4902200" y="546100"/>
          <a:ext cx="1695450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501650</xdr:colOff>
      <xdr:row>3</xdr:row>
      <xdr:rowOff>6350</xdr:rowOff>
    </xdr:from>
    <xdr:to>
      <xdr:col>13</xdr:col>
      <xdr:colOff>488950</xdr:colOff>
      <xdr:row>5</xdr:row>
      <xdr:rowOff>6350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E401E83F-52C4-46F6-AF5F-06D173CFCE88}"/>
            </a:ext>
          </a:extLst>
        </xdr:cNvPr>
        <xdr:cNvCxnSpPr/>
      </xdr:nvCxnSpPr>
      <xdr:spPr>
        <a:xfrm>
          <a:off x="6597650" y="558800"/>
          <a:ext cx="1816100" cy="368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12700</xdr:colOff>
      <xdr:row>4</xdr:row>
      <xdr:rowOff>88900</xdr:rowOff>
    </xdr:from>
    <xdr:to>
      <xdr:col>1</xdr:col>
      <xdr:colOff>184150</xdr:colOff>
      <xdr:row>4</xdr:row>
      <xdr:rowOff>88900</xdr:rowOff>
    </xdr:to>
    <xdr:cxnSp macro="">
      <xdr:nvCxnSpPr>
        <xdr:cNvPr id="13" name="Straight Arrow Connector 12">
          <a:extLst>
            <a:ext uri="{FF2B5EF4-FFF2-40B4-BE49-F238E27FC236}">
              <a16:creationId xmlns="" xmlns:a16="http://schemas.microsoft.com/office/drawing/2014/main" id="{DBCA92DB-821F-4A1B-A499-A9480DAD239D}"/>
            </a:ext>
          </a:extLst>
        </xdr:cNvPr>
        <xdr:cNvCxnSpPr/>
      </xdr:nvCxnSpPr>
      <xdr:spPr>
        <a:xfrm flipV="1">
          <a:off x="711200" y="825500"/>
          <a:ext cx="1714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12700</xdr:colOff>
      <xdr:row>5</xdr:row>
      <xdr:rowOff>88900</xdr:rowOff>
    </xdr:from>
    <xdr:to>
      <xdr:col>1</xdr:col>
      <xdr:colOff>184150</xdr:colOff>
      <xdr:row>5</xdr:row>
      <xdr:rowOff>88900</xdr:rowOff>
    </xdr:to>
    <xdr:cxnSp macro="">
      <xdr:nvCxnSpPr>
        <xdr:cNvPr id="14" name="Straight Arrow Connector 13">
          <a:extLst>
            <a:ext uri="{FF2B5EF4-FFF2-40B4-BE49-F238E27FC236}">
              <a16:creationId xmlns="" xmlns:a16="http://schemas.microsoft.com/office/drawing/2014/main" id="{363C0E94-FDF3-4536-98E5-18B04CFB1F49}"/>
            </a:ext>
          </a:extLst>
        </xdr:cNvPr>
        <xdr:cNvCxnSpPr/>
      </xdr:nvCxnSpPr>
      <xdr:spPr>
        <a:xfrm flipV="1">
          <a:off x="711200" y="825500"/>
          <a:ext cx="1714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577850</xdr:colOff>
      <xdr:row>6</xdr:row>
      <xdr:rowOff>25400</xdr:rowOff>
    </xdr:from>
    <xdr:to>
      <xdr:col>3</xdr:col>
      <xdr:colOff>171450</xdr:colOff>
      <xdr:row>7</xdr:row>
      <xdr:rowOff>171450</xdr:rowOff>
    </xdr:to>
    <xdr:cxnSp macro="">
      <xdr:nvCxnSpPr>
        <xdr:cNvPr id="16" name="Straight Arrow Connector 15">
          <a:extLst>
            <a:ext uri="{FF2B5EF4-FFF2-40B4-BE49-F238E27FC236}">
              <a16:creationId xmlns="" xmlns:a16="http://schemas.microsoft.com/office/drawing/2014/main" id="{455C7540-AD22-4CCD-A349-EE0FC3352239}"/>
            </a:ext>
          </a:extLst>
        </xdr:cNvPr>
        <xdr:cNvCxnSpPr/>
      </xdr:nvCxnSpPr>
      <xdr:spPr>
        <a:xfrm flipH="1">
          <a:off x="1276350" y="1130300"/>
          <a:ext cx="844550" cy="330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222250</xdr:colOff>
      <xdr:row>6</xdr:row>
      <xdr:rowOff>6350</xdr:rowOff>
    </xdr:from>
    <xdr:to>
      <xdr:col>5</xdr:col>
      <xdr:colOff>0</xdr:colOff>
      <xdr:row>8</xdr:row>
      <xdr:rowOff>6350</xdr:rowOff>
    </xdr:to>
    <xdr:cxnSp macro="">
      <xdr:nvCxnSpPr>
        <xdr:cNvPr id="18" name="Straight Arrow Connector 17">
          <a:extLst>
            <a:ext uri="{FF2B5EF4-FFF2-40B4-BE49-F238E27FC236}">
              <a16:creationId xmlns="" xmlns:a16="http://schemas.microsoft.com/office/drawing/2014/main" id="{727361FC-205F-4B39-BD16-D52BF90F4F59}"/>
            </a:ext>
          </a:extLst>
        </xdr:cNvPr>
        <xdr:cNvCxnSpPr/>
      </xdr:nvCxnSpPr>
      <xdr:spPr>
        <a:xfrm>
          <a:off x="2171700" y="1111250"/>
          <a:ext cx="996950" cy="368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8</xdr:row>
      <xdr:rowOff>177800</xdr:rowOff>
    </xdr:from>
    <xdr:to>
      <xdr:col>4</xdr:col>
      <xdr:colOff>374650</xdr:colOff>
      <xdr:row>10</xdr:row>
      <xdr:rowOff>165100</xdr:rowOff>
    </xdr:to>
    <xdr:sp macro="" textlink="">
      <xdr:nvSpPr>
        <xdr:cNvPr id="19" name="Left Brace 18">
          <a:extLst>
            <a:ext uri="{FF2B5EF4-FFF2-40B4-BE49-F238E27FC236}">
              <a16:creationId xmlns="" xmlns:a16="http://schemas.microsoft.com/office/drawing/2014/main" id="{124C1EC7-DAF1-4B03-9322-236804D2D32D}"/>
            </a:ext>
          </a:extLst>
        </xdr:cNvPr>
        <xdr:cNvSpPr/>
      </xdr:nvSpPr>
      <xdr:spPr>
        <a:xfrm rot="16200000">
          <a:off x="1958975" y="1031875"/>
          <a:ext cx="355600" cy="1593850"/>
        </a:xfrm>
        <a:prstGeom prst="leftBrace">
          <a:avLst>
            <a:gd name="adj1" fmla="val 8333"/>
            <a:gd name="adj2" fmla="val 47407"/>
          </a:avLst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457200</xdr:colOff>
      <xdr:row>11</xdr:row>
      <xdr:rowOff>177800</xdr:rowOff>
    </xdr:from>
    <xdr:to>
      <xdr:col>3</xdr:col>
      <xdr:colOff>0</xdr:colOff>
      <xdr:row>12</xdr:row>
      <xdr:rowOff>152400</xdr:rowOff>
    </xdr:to>
    <xdr:cxnSp macro="">
      <xdr:nvCxnSpPr>
        <xdr:cNvPr id="21" name="Straight Arrow Connector 20">
          <a:extLst>
            <a:ext uri="{FF2B5EF4-FFF2-40B4-BE49-F238E27FC236}">
              <a16:creationId xmlns="" xmlns:a16="http://schemas.microsoft.com/office/drawing/2014/main" id="{09421EE3-A5BB-483D-8279-465964EBC64C}"/>
            </a:ext>
          </a:extLst>
        </xdr:cNvPr>
        <xdr:cNvCxnSpPr/>
      </xdr:nvCxnSpPr>
      <xdr:spPr>
        <a:xfrm flipH="1">
          <a:off x="457200" y="2203450"/>
          <a:ext cx="149225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44450</xdr:colOff>
      <xdr:row>11</xdr:row>
      <xdr:rowOff>165100</xdr:rowOff>
    </xdr:from>
    <xdr:to>
      <xdr:col>5</xdr:col>
      <xdr:colOff>508000</xdr:colOff>
      <xdr:row>12</xdr:row>
      <xdr:rowOff>146050</xdr:rowOff>
    </xdr:to>
    <xdr:cxnSp macro="">
      <xdr:nvCxnSpPr>
        <xdr:cNvPr id="23" name="Straight Arrow Connector 22">
          <a:extLst>
            <a:ext uri="{FF2B5EF4-FFF2-40B4-BE49-F238E27FC236}">
              <a16:creationId xmlns="" xmlns:a16="http://schemas.microsoft.com/office/drawing/2014/main" id="{F6D2373E-C4D0-46EF-B8F2-8582196E9A5B}"/>
            </a:ext>
          </a:extLst>
        </xdr:cNvPr>
        <xdr:cNvCxnSpPr/>
      </xdr:nvCxnSpPr>
      <xdr:spPr>
        <a:xfrm>
          <a:off x="1993900" y="2190750"/>
          <a:ext cx="168275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12</xdr:row>
      <xdr:rowOff>6350</xdr:rowOff>
    </xdr:from>
    <xdr:to>
      <xdr:col>3</xdr:col>
      <xdr:colOff>6350</xdr:colOff>
      <xdr:row>13</xdr:row>
      <xdr:rowOff>6350</xdr:rowOff>
    </xdr:to>
    <xdr:cxnSp macro="">
      <xdr:nvCxnSpPr>
        <xdr:cNvPr id="25" name="Straight Arrow Connector 24">
          <a:extLst>
            <a:ext uri="{FF2B5EF4-FFF2-40B4-BE49-F238E27FC236}">
              <a16:creationId xmlns="" xmlns:a16="http://schemas.microsoft.com/office/drawing/2014/main" id="{A3C5FC63-8681-4B65-A095-947177FAD47D}"/>
            </a:ext>
          </a:extLst>
        </xdr:cNvPr>
        <xdr:cNvCxnSpPr/>
      </xdr:nvCxnSpPr>
      <xdr:spPr>
        <a:xfrm flipH="1">
          <a:off x="1949450" y="2216150"/>
          <a:ext cx="635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14</xdr:row>
      <xdr:rowOff>31750</xdr:rowOff>
    </xdr:from>
    <xdr:to>
      <xdr:col>5</xdr:col>
      <xdr:colOff>400050</xdr:colOff>
      <xdr:row>16</xdr:row>
      <xdr:rowOff>19050</xdr:rowOff>
    </xdr:to>
    <xdr:sp macro="" textlink="">
      <xdr:nvSpPr>
        <xdr:cNvPr id="27" name="Left Brace 26">
          <a:extLst>
            <a:ext uri="{FF2B5EF4-FFF2-40B4-BE49-F238E27FC236}">
              <a16:creationId xmlns="" xmlns:a16="http://schemas.microsoft.com/office/drawing/2014/main" id="{677DDC12-5444-4695-9AD6-E35099531B02}"/>
            </a:ext>
          </a:extLst>
        </xdr:cNvPr>
        <xdr:cNvSpPr/>
      </xdr:nvSpPr>
      <xdr:spPr>
        <a:xfrm rot="16200000">
          <a:off x="1955800" y="1352550"/>
          <a:ext cx="355600" cy="2870200"/>
        </a:xfrm>
        <a:prstGeom prst="leftBrace">
          <a:avLst>
            <a:gd name="adj1" fmla="val 8333"/>
            <a:gd name="adj2" fmla="val 47849"/>
          </a:avLst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63500</xdr:colOff>
      <xdr:row>17</xdr:row>
      <xdr:rowOff>19050</xdr:rowOff>
    </xdr:from>
    <xdr:to>
      <xdr:col>2</xdr:col>
      <xdr:colOff>571500</xdr:colOff>
      <xdr:row>17</xdr:row>
      <xdr:rowOff>133350</xdr:rowOff>
    </xdr:to>
    <xdr:cxnSp macro="">
      <xdr:nvCxnSpPr>
        <xdr:cNvPr id="29" name="Straight Arrow Connector 28">
          <a:extLst>
            <a:ext uri="{FF2B5EF4-FFF2-40B4-BE49-F238E27FC236}">
              <a16:creationId xmlns="" xmlns:a16="http://schemas.microsoft.com/office/drawing/2014/main" id="{9C84CA75-7355-428D-9074-BE28E761A2C1}"/>
            </a:ext>
          </a:extLst>
        </xdr:cNvPr>
        <xdr:cNvCxnSpPr/>
      </xdr:nvCxnSpPr>
      <xdr:spPr>
        <a:xfrm flipH="1">
          <a:off x="762000" y="3149600"/>
          <a:ext cx="1149350" cy="114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19050</xdr:colOff>
      <xdr:row>17</xdr:row>
      <xdr:rowOff>25400</xdr:rowOff>
    </xdr:from>
    <xdr:to>
      <xdr:col>4</xdr:col>
      <xdr:colOff>450850</xdr:colOff>
      <xdr:row>17</xdr:row>
      <xdr:rowOff>152400</xdr:rowOff>
    </xdr:to>
    <xdr:cxnSp macro="">
      <xdr:nvCxnSpPr>
        <xdr:cNvPr id="31" name="Straight Arrow Connector 30">
          <a:extLst>
            <a:ext uri="{FF2B5EF4-FFF2-40B4-BE49-F238E27FC236}">
              <a16:creationId xmlns="" xmlns:a16="http://schemas.microsoft.com/office/drawing/2014/main" id="{98F13033-A80D-40AA-90B9-6AA7C2474922}"/>
            </a:ext>
          </a:extLst>
        </xdr:cNvPr>
        <xdr:cNvCxnSpPr/>
      </xdr:nvCxnSpPr>
      <xdr:spPr>
        <a:xfrm>
          <a:off x="1968500" y="3155950"/>
          <a:ext cx="1041400" cy="127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5</xdr:row>
      <xdr:rowOff>101600</xdr:rowOff>
    </xdr:from>
    <xdr:to>
      <xdr:col>9</xdr:col>
      <xdr:colOff>596900</xdr:colOff>
      <xdr:row>6</xdr:row>
      <xdr:rowOff>12700</xdr:rowOff>
    </xdr:to>
    <xdr:cxnSp macro="">
      <xdr:nvCxnSpPr>
        <xdr:cNvPr id="33" name="Straight Arrow Connector 32">
          <a:extLst>
            <a:ext uri="{FF2B5EF4-FFF2-40B4-BE49-F238E27FC236}">
              <a16:creationId xmlns="" xmlns:a16="http://schemas.microsoft.com/office/drawing/2014/main" id="{6A932A46-97D0-4716-A6B0-03A3AE3563F8}"/>
            </a:ext>
          </a:extLst>
        </xdr:cNvPr>
        <xdr:cNvCxnSpPr/>
      </xdr:nvCxnSpPr>
      <xdr:spPr>
        <a:xfrm flipV="1">
          <a:off x="5638800" y="1022350"/>
          <a:ext cx="565150" cy="95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25400</xdr:colOff>
      <xdr:row>6</xdr:row>
      <xdr:rowOff>19050</xdr:rowOff>
    </xdr:from>
    <xdr:to>
      <xdr:col>9</xdr:col>
      <xdr:colOff>565150</xdr:colOff>
      <xdr:row>7</xdr:row>
      <xdr:rowOff>82550</xdr:rowOff>
    </xdr:to>
    <xdr:cxnSp macro="">
      <xdr:nvCxnSpPr>
        <xdr:cNvPr id="35" name="Straight Arrow Connector 34">
          <a:extLst>
            <a:ext uri="{FF2B5EF4-FFF2-40B4-BE49-F238E27FC236}">
              <a16:creationId xmlns="" xmlns:a16="http://schemas.microsoft.com/office/drawing/2014/main" id="{B3DA36FA-494A-4610-A860-F7DAB4D57AF6}"/>
            </a:ext>
          </a:extLst>
        </xdr:cNvPr>
        <xdr:cNvCxnSpPr/>
      </xdr:nvCxnSpPr>
      <xdr:spPr>
        <a:xfrm>
          <a:off x="5632450" y="1123950"/>
          <a:ext cx="539750" cy="247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584200</xdr:colOff>
      <xdr:row>4</xdr:row>
      <xdr:rowOff>158750</xdr:rowOff>
    </xdr:from>
    <xdr:to>
      <xdr:col>15</xdr:col>
      <xdr:colOff>539750</xdr:colOff>
      <xdr:row>5</xdr:row>
      <xdr:rowOff>69850</xdr:rowOff>
    </xdr:to>
    <xdr:cxnSp macro="">
      <xdr:nvCxnSpPr>
        <xdr:cNvPr id="36" name="Straight Arrow Connector 35">
          <a:extLst>
            <a:ext uri="{FF2B5EF4-FFF2-40B4-BE49-F238E27FC236}">
              <a16:creationId xmlns="" xmlns:a16="http://schemas.microsoft.com/office/drawing/2014/main" id="{420587D8-5533-4565-B06E-D9FB12FCF37B}"/>
            </a:ext>
          </a:extLst>
        </xdr:cNvPr>
        <xdr:cNvCxnSpPr/>
      </xdr:nvCxnSpPr>
      <xdr:spPr>
        <a:xfrm flipV="1">
          <a:off x="9239250" y="895350"/>
          <a:ext cx="565150" cy="95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76200</xdr:colOff>
      <xdr:row>2</xdr:row>
      <xdr:rowOff>101600</xdr:rowOff>
    </xdr:from>
    <xdr:to>
      <xdr:col>11</xdr:col>
      <xdr:colOff>533400</xdr:colOff>
      <xdr:row>2</xdr:row>
      <xdr:rowOff>101600</xdr:rowOff>
    </xdr:to>
    <xdr:cxnSp macro="">
      <xdr:nvCxnSpPr>
        <xdr:cNvPr id="20" name="Straight Arrow Connector 19">
          <a:extLst>
            <a:ext uri="{FF2B5EF4-FFF2-40B4-BE49-F238E27FC236}">
              <a16:creationId xmlns="" xmlns:a16="http://schemas.microsoft.com/office/drawing/2014/main" id="{19F7D4B8-7FA0-47AC-A432-DD8FBC075D95}"/>
            </a:ext>
          </a:extLst>
        </xdr:cNvPr>
        <xdr:cNvCxnSpPr/>
      </xdr:nvCxnSpPr>
      <xdr:spPr>
        <a:xfrm>
          <a:off x="6902450" y="469900"/>
          <a:ext cx="45720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355600</xdr:colOff>
      <xdr:row>19</xdr:row>
      <xdr:rowOff>171450</xdr:rowOff>
    </xdr:from>
    <xdr:to>
      <xdr:col>1</xdr:col>
      <xdr:colOff>355600</xdr:colOff>
      <xdr:row>22</xdr:row>
      <xdr:rowOff>158750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52D140B5-108D-4AA5-9A15-A27231BD3908}"/>
            </a:ext>
          </a:extLst>
        </xdr:cNvPr>
        <xdr:cNvCxnSpPr/>
      </xdr:nvCxnSpPr>
      <xdr:spPr>
        <a:xfrm>
          <a:off x="1054100" y="3670300"/>
          <a:ext cx="0" cy="539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323846</xdr:colOff>
      <xdr:row>19</xdr:row>
      <xdr:rowOff>95250</xdr:rowOff>
    </xdr:to>
    <xdr:sp macro="" textlink="">
      <xdr:nvSpPr>
        <xdr:cNvPr id="22" name="Rectangle 21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336550</xdr:colOff>
      <xdr:row>1</xdr:row>
      <xdr:rowOff>12700</xdr:rowOff>
    </xdr:from>
    <xdr:to>
      <xdr:col>8</xdr:col>
      <xdr:colOff>203200</xdr:colOff>
      <xdr:row>2</xdr:row>
      <xdr:rowOff>165100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1C2EE41C-E601-4043-9240-E684B26E9067}"/>
            </a:ext>
          </a:extLst>
        </xdr:cNvPr>
        <xdr:cNvCxnSpPr/>
      </xdr:nvCxnSpPr>
      <xdr:spPr>
        <a:xfrm flipH="1">
          <a:off x="2165350" y="196850"/>
          <a:ext cx="2914650" cy="336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184150</xdr:colOff>
      <xdr:row>1</xdr:row>
      <xdr:rowOff>0</xdr:rowOff>
    </xdr:from>
    <xdr:to>
      <xdr:col>14</xdr:col>
      <xdr:colOff>114300</xdr:colOff>
      <xdr:row>2</xdr:row>
      <xdr:rowOff>165100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0F70175A-C94F-4231-AD43-D8DAEF6B9424}"/>
            </a:ext>
          </a:extLst>
        </xdr:cNvPr>
        <xdr:cNvCxnSpPr/>
      </xdr:nvCxnSpPr>
      <xdr:spPr>
        <a:xfrm>
          <a:off x="5060950" y="184150"/>
          <a:ext cx="3587750" cy="349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577850</xdr:colOff>
      <xdr:row>5</xdr:row>
      <xdr:rowOff>6350</xdr:rowOff>
    </xdr:from>
    <xdr:to>
      <xdr:col>3</xdr:col>
      <xdr:colOff>577850</xdr:colOff>
      <xdr:row>6</xdr:row>
      <xdr:rowOff>120650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88FEBF50-17CC-499B-BD5A-39D1C387039A}"/>
            </a:ext>
          </a:extLst>
        </xdr:cNvPr>
        <xdr:cNvCxnSpPr/>
      </xdr:nvCxnSpPr>
      <xdr:spPr>
        <a:xfrm flipH="1">
          <a:off x="2406650" y="1092200"/>
          <a:ext cx="0" cy="298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</xdr:colOff>
      <xdr:row>8</xdr:row>
      <xdr:rowOff>0</xdr:rowOff>
    </xdr:from>
    <xdr:to>
      <xdr:col>3</xdr:col>
      <xdr:colOff>603250</xdr:colOff>
      <xdr:row>9</xdr:row>
      <xdr:rowOff>152400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849BAE3D-C641-44E5-9A84-15F862D2F3B5}"/>
            </a:ext>
          </a:extLst>
        </xdr:cNvPr>
        <xdr:cNvCxnSpPr/>
      </xdr:nvCxnSpPr>
      <xdr:spPr>
        <a:xfrm flipH="1">
          <a:off x="1257300" y="1638300"/>
          <a:ext cx="1174750" cy="336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6350</xdr:colOff>
      <xdr:row>8</xdr:row>
      <xdr:rowOff>6350</xdr:rowOff>
    </xdr:from>
    <xdr:to>
      <xdr:col>6</xdr:col>
      <xdr:colOff>0</xdr:colOff>
      <xdr:row>9</xdr:row>
      <xdr:rowOff>139700</xdr:rowOff>
    </xdr:to>
    <xdr:cxnSp macro="">
      <xdr:nvCxnSpPr>
        <xdr:cNvPr id="12" name="Straight Arrow Connector 11">
          <a:extLst>
            <a:ext uri="{FF2B5EF4-FFF2-40B4-BE49-F238E27FC236}">
              <a16:creationId xmlns="" xmlns:a16="http://schemas.microsoft.com/office/drawing/2014/main" id="{86E6159D-257F-431A-BC45-787BCF590B66}"/>
            </a:ext>
          </a:extLst>
        </xdr:cNvPr>
        <xdr:cNvCxnSpPr/>
      </xdr:nvCxnSpPr>
      <xdr:spPr>
        <a:xfrm>
          <a:off x="2444750" y="1644650"/>
          <a:ext cx="1212850" cy="317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12700</xdr:colOff>
      <xdr:row>12</xdr:row>
      <xdr:rowOff>6350</xdr:rowOff>
    </xdr:from>
    <xdr:to>
      <xdr:col>2</xdr:col>
      <xdr:colOff>101600</xdr:colOff>
      <xdr:row>13</xdr:row>
      <xdr:rowOff>177800</xdr:rowOff>
    </xdr:to>
    <xdr:cxnSp macro="">
      <xdr:nvCxnSpPr>
        <xdr:cNvPr id="15" name="Straight Arrow Connector 14">
          <a:extLst>
            <a:ext uri="{FF2B5EF4-FFF2-40B4-BE49-F238E27FC236}">
              <a16:creationId xmlns="" xmlns:a16="http://schemas.microsoft.com/office/drawing/2014/main" id="{83D49567-2D9C-4F2C-933F-E65FDABCB90E}"/>
            </a:ext>
          </a:extLst>
        </xdr:cNvPr>
        <xdr:cNvCxnSpPr/>
      </xdr:nvCxnSpPr>
      <xdr:spPr>
        <a:xfrm flipH="1">
          <a:off x="622300" y="2381250"/>
          <a:ext cx="698500" cy="355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114300</xdr:colOff>
      <xdr:row>12</xdr:row>
      <xdr:rowOff>6350</xdr:rowOff>
    </xdr:from>
    <xdr:to>
      <xdr:col>4</xdr:col>
      <xdr:colOff>107950</xdr:colOff>
      <xdr:row>13</xdr:row>
      <xdr:rowOff>139700</xdr:rowOff>
    </xdr:to>
    <xdr:cxnSp macro="">
      <xdr:nvCxnSpPr>
        <xdr:cNvPr id="17" name="Straight Arrow Connector 16">
          <a:extLst>
            <a:ext uri="{FF2B5EF4-FFF2-40B4-BE49-F238E27FC236}">
              <a16:creationId xmlns="" xmlns:a16="http://schemas.microsoft.com/office/drawing/2014/main" id="{5D351BCC-E124-41CA-AFC0-EDCE78FA6096}"/>
            </a:ext>
          </a:extLst>
        </xdr:cNvPr>
        <xdr:cNvCxnSpPr/>
      </xdr:nvCxnSpPr>
      <xdr:spPr>
        <a:xfrm>
          <a:off x="1333500" y="2381250"/>
          <a:ext cx="1212850" cy="317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19050</xdr:colOff>
      <xdr:row>10</xdr:row>
      <xdr:rowOff>165100</xdr:rowOff>
    </xdr:from>
    <xdr:to>
      <xdr:col>7</xdr:col>
      <xdr:colOff>393700</xdr:colOff>
      <xdr:row>12</xdr:row>
      <xdr:rowOff>6350</xdr:rowOff>
    </xdr:to>
    <xdr:cxnSp macro="">
      <xdr:nvCxnSpPr>
        <xdr:cNvPr id="19" name="Straight Arrow Connector 18">
          <a:extLst>
            <a:ext uri="{FF2B5EF4-FFF2-40B4-BE49-F238E27FC236}">
              <a16:creationId xmlns="" xmlns:a16="http://schemas.microsoft.com/office/drawing/2014/main" id="{A737DFD4-A8EB-4924-9555-401EE7611308}"/>
            </a:ext>
          </a:extLst>
        </xdr:cNvPr>
        <xdr:cNvCxnSpPr/>
      </xdr:nvCxnSpPr>
      <xdr:spPr>
        <a:xfrm>
          <a:off x="3676650" y="2171700"/>
          <a:ext cx="984250" cy="209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603250</xdr:colOff>
      <xdr:row>13</xdr:row>
      <xdr:rowOff>12700</xdr:rowOff>
    </xdr:from>
    <xdr:to>
      <xdr:col>8</xdr:col>
      <xdr:colOff>603250</xdr:colOff>
      <xdr:row>14</xdr:row>
      <xdr:rowOff>12700</xdr:rowOff>
    </xdr:to>
    <xdr:cxnSp macro="">
      <xdr:nvCxnSpPr>
        <xdr:cNvPr id="21" name="Straight Arrow Connector 20">
          <a:extLst>
            <a:ext uri="{FF2B5EF4-FFF2-40B4-BE49-F238E27FC236}">
              <a16:creationId xmlns="" xmlns:a16="http://schemas.microsoft.com/office/drawing/2014/main" id="{2763BF7C-98F7-4E25-9EE7-2B87C9ACBF72}"/>
            </a:ext>
          </a:extLst>
        </xdr:cNvPr>
        <xdr:cNvCxnSpPr/>
      </xdr:nvCxnSpPr>
      <xdr:spPr>
        <a:xfrm>
          <a:off x="5480050" y="2571750"/>
          <a:ext cx="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590550</xdr:colOff>
      <xdr:row>6</xdr:row>
      <xdr:rowOff>25400</xdr:rowOff>
    </xdr:from>
    <xdr:to>
      <xdr:col>15</xdr:col>
      <xdr:colOff>590550</xdr:colOff>
      <xdr:row>10</xdr:row>
      <xdr:rowOff>107950</xdr:rowOff>
    </xdr:to>
    <xdr:cxnSp macro="">
      <xdr:nvCxnSpPr>
        <xdr:cNvPr id="23" name="Straight Arrow Connector 22">
          <a:extLst>
            <a:ext uri="{FF2B5EF4-FFF2-40B4-BE49-F238E27FC236}">
              <a16:creationId xmlns="" xmlns:a16="http://schemas.microsoft.com/office/drawing/2014/main" id="{7D44444F-3506-42C7-83A0-FCA003E216A6}"/>
            </a:ext>
          </a:extLst>
        </xdr:cNvPr>
        <xdr:cNvCxnSpPr/>
      </xdr:nvCxnSpPr>
      <xdr:spPr>
        <a:xfrm>
          <a:off x="9734550" y="1295400"/>
          <a:ext cx="0" cy="819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12700</xdr:colOff>
      <xdr:row>6</xdr:row>
      <xdr:rowOff>12700</xdr:rowOff>
    </xdr:from>
    <xdr:to>
      <xdr:col>22</xdr:col>
      <xdr:colOff>6350</xdr:colOff>
      <xdr:row>10</xdr:row>
      <xdr:rowOff>177800</xdr:rowOff>
    </xdr:to>
    <xdr:cxnSp macro="">
      <xdr:nvCxnSpPr>
        <xdr:cNvPr id="25" name="Straight Arrow Connector 24">
          <a:extLst>
            <a:ext uri="{FF2B5EF4-FFF2-40B4-BE49-F238E27FC236}">
              <a16:creationId xmlns="" xmlns:a16="http://schemas.microsoft.com/office/drawing/2014/main" id="{0E1096AD-F229-47D7-9F27-F50097C30761}"/>
            </a:ext>
          </a:extLst>
        </xdr:cNvPr>
        <xdr:cNvCxnSpPr/>
      </xdr:nvCxnSpPr>
      <xdr:spPr>
        <a:xfrm>
          <a:off x="9766300" y="1282700"/>
          <a:ext cx="3651250" cy="901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577851</xdr:colOff>
      <xdr:row>12</xdr:row>
      <xdr:rowOff>44450</xdr:rowOff>
    </xdr:from>
    <xdr:to>
      <xdr:col>20</xdr:col>
      <xdr:colOff>136489</xdr:colOff>
      <xdr:row>17</xdr:row>
      <xdr:rowOff>63500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3CCBBE3A-9359-4250-BB8D-359DDD160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12251" y="2419350"/>
          <a:ext cx="3311488" cy="1104900"/>
        </a:xfrm>
        <a:prstGeom prst="rect">
          <a:avLst/>
        </a:prstGeom>
      </xdr:spPr>
    </xdr:pic>
    <xdr:clientData/>
  </xdr:twoCellAnchor>
  <xdr:twoCellAnchor editAs="oneCell">
    <xdr:from>
      <xdr:col>21</xdr:col>
      <xdr:colOff>12701</xdr:colOff>
      <xdr:row>12</xdr:row>
      <xdr:rowOff>14274</xdr:rowOff>
    </xdr:from>
    <xdr:to>
      <xdr:col>26</xdr:col>
      <xdr:colOff>374651</xdr:colOff>
      <xdr:row>22</xdr:row>
      <xdr:rowOff>3175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655641FA-2914-4E71-ABCC-34E36685B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09551" y="2389174"/>
          <a:ext cx="3409950" cy="1995501"/>
        </a:xfrm>
        <a:prstGeom prst="rect">
          <a:avLst/>
        </a:prstGeom>
      </xdr:spPr>
    </xdr:pic>
    <xdr:clientData/>
  </xdr:twoCellAnchor>
  <xdr:twoCellAnchor editAs="oneCell">
    <xdr:from>
      <xdr:col>21</xdr:col>
      <xdr:colOff>69850</xdr:colOff>
      <xdr:row>32</xdr:row>
      <xdr:rowOff>12700</xdr:rowOff>
    </xdr:from>
    <xdr:to>
      <xdr:col>29</xdr:col>
      <xdr:colOff>358422</xdr:colOff>
      <xdr:row>48</xdr:row>
      <xdr:rowOff>12700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5BFA3548-568F-4A1C-95F1-93CAE5BD6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66700" y="6235700"/>
          <a:ext cx="5260622" cy="29591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20</xdr:col>
      <xdr:colOff>523871</xdr:colOff>
      <xdr:row>17</xdr:row>
      <xdr:rowOff>171450</xdr:rowOff>
    </xdr:to>
    <xdr:sp macro="" textlink="">
      <xdr:nvSpPr>
        <xdr:cNvPr id="16" name="Rectangle 15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4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3"/>
  <sheetViews>
    <sheetView tabSelected="1" zoomScaleNormal="100" workbookViewId="0">
      <selection activeCell="C15" sqref="C15"/>
    </sheetView>
  </sheetViews>
  <sheetFormatPr defaultRowHeight="15" x14ac:dyDescent="0.25"/>
  <cols>
    <col min="4" max="4" width="14.5703125" style="38" bestFit="1" customWidth="1"/>
    <col min="5" max="5" width="25.5703125" customWidth="1"/>
    <col min="6" max="6" width="24" customWidth="1"/>
    <col min="7" max="7" width="16" bestFit="1" customWidth="1"/>
    <col min="8" max="8" width="15" customWidth="1"/>
    <col min="9" max="9" width="3" customWidth="1"/>
    <col min="15" max="15" width="4" customWidth="1"/>
  </cols>
  <sheetData>
    <row r="1" spans="3:13" x14ac:dyDescent="0.25">
      <c r="C1" t="s">
        <v>0</v>
      </c>
      <c r="D1" s="38" t="s">
        <v>1</v>
      </c>
      <c r="E1" s="29" t="s">
        <v>2</v>
      </c>
    </row>
    <row r="2" spans="3:13" x14ac:dyDescent="0.25">
      <c r="H2" s="23" t="s">
        <v>3</v>
      </c>
      <c r="J2" s="23" t="s">
        <v>4</v>
      </c>
    </row>
    <row r="3" spans="3:13" x14ac:dyDescent="0.25">
      <c r="C3" t="s">
        <v>5</v>
      </c>
      <c r="D3" s="38" t="s">
        <v>6</v>
      </c>
      <c r="M3" t="s">
        <v>7</v>
      </c>
    </row>
    <row r="5" spans="3:13" x14ac:dyDescent="0.25">
      <c r="C5" t="s">
        <v>8</v>
      </c>
      <c r="D5" s="152" t="s">
        <v>9</v>
      </c>
      <c r="E5" t="s">
        <v>10</v>
      </c>
    </row>
    <row r="7" spans="3:13" ht="45" x14ac:dyDescent="0.25">
      <c r="H7" s="150" t="s">
        <v>11</v>
      </c>
      <c r="I7" s="150"/>
    </row>
    <row r="9" spans="3:13" ht="60" x14ac:dyDescent="0.25">
      <c r="F9" s="153" t="s">
        <v>12</v>
      </c>
      <c r="G9" s="153" t="s">
        <v>13</v>
      </c>
      <c r="H9" s="153" t="s">
        <v>14</v>
      </c>
      <c r="I9" s="153"/>
    </row>
    <row r="11" spans="3:13" x14ac:dyDescent="0.25">
      <c r="D11" s="38" t="s">
        <v>15</v>
      </c>
      <c r="E11" t="s">
        <v>16</v>
      </c>
      <c r="F11" s="22" t="s">
        <v>17</v>
      </c>
      <c r="G11" s="22" t="s">
        <v>18</v>
      </c>
      <c r="H11" s="22" t="s">
        <v>19</v>
      </c>
      <c r="I11" s="22"/>
      <c r="J11" t="s">
        <v>20</v>
      </c>
    </row>
    <row r="12" spans="3:13" x14ac:dyDescent="0.25">
      <c r="E12" t="s">
        <v>21</v>
      </c>
      <c r="F12" s="22" t="s">
        <v>22</v>
      </c>
      <c r="G12" s="22" t="s">
        <v>23</v>
      </c>
      <c r="H12" s="22" t="s">
        <v>24</v>
      </c>
    </row>
    <row r="13" spans="3:13" x14ac:dyDescent="0.25">
      <c r="F13" t="s">
        <v>25</v>
      </c>
      <c r="G13" t="s">
        <v>26</v>
      </c>
      <c r="H13" t="s">
        <v>27</v>
      </c>
    </row>
    <row r="14" spans="3:13" x14ac:dyDescent="0.25">
      <c r="F14" t="s">
        <v>28</v>
      </c>
      <c r="G14" t="s">
        <v>29</v>
      </c>
      <c r="H14" t="s">
        <v>30</v>
      </c>
    </row>
    <row r="15" spans="3:13" ht="30" x14ac:dyDescent="0.25">
      <c r="F15" s="151" t="s">
        <v>31</v>
      </c>
      <c r="G15" t="s">
        <v>32</v>
      </c>
    </row>
    <row r="16" spans="3:13" x14ac:dyDescent="0.25">
      <c r="G16" t="s">
        <v>33</v>
      </c>
    </row>
    <row r="19" spans="2:31" x14ac:dyDescent="0.25">
      <c r="G19" s="168" t="s">
        <v>34</v>
      </c>
      <c r="H19" s="168"/>
      <c r="W19" s="22" t="s">
        <v>35</v>
      </c>
    </row>
    <row r="20" spans="2:31" x14ac:dyDescent="0.25">
      <c r="G20" t="s">
        <v>36</v>
      </c>
      <c r="W20" t="s">
        <v>37</v>
      </c>
    </row>
    <row r="22" spans="2:31" x14ac:dyDescent="0.25">
      <c r="B22" s="22" t="s">
        <v>38</v>
      </c>
      <c r="H22" s="22" t="s">
        <v>39</v>
      </c>
      <c r="O22" s="22" t="s">
        <v>40</v>
      </c>
      <c r="AA22" s="22" t="s">
        <v>41</v>
      </c>
    </row>
    <row r="23" spans="2:31" x14ac:dyDescent="0.25">
      <c r="B23" s="32" t="s">
        <v>42</v>
      </c>
      <c r="O23" s="38" t="s">
        <v>43</v>
      </c>
      <c r="P23" t="s">
        <v>44</v>
      </c>
      <c r="S23" t="s">
        <v>45</v>
      </c>
    </row>
    <row r="24" spans="2:31" x14ac:dyDescent="0.25">
      <c r="B24" s="32" t="s">
        <v>46</v>
      </c>
      <c r="G24" s="22" t="s">
        <v>47</v>
      </c>
      <c r="H24" s="22" t="s">
        <v>48</v>
      </c>
      <c r="J24" s="22" t="s">
        <v>49</v>
      </c>
      <c r="L24" s="154"/>
      <c r="M24" s="38"/>
      <c r="O24" s="38" t="s">
        <v>50</v>
      </c>
      <c r="P24" t="s">
        <v>51</v>
      </c>
      <c r="S24" t="s">
        <v>52</v>
      </c>
      <c r="AA24">
        <v>1</v>
      </c>
      <c r="AB24" t="s">
        <v>53</v>
      </c>
      <c r="AE24" t="s">
        <v>54</v>
      </c>
    </row>
    <row r="25" spans="2:31" x14ac:dyDescent="0.25">
      <c r="B25" t="s">
        <v>55</v>
      </c>
      <c r="O25" s="38" t="s">
        <v>56</v>
      </c>
      <c r="P25" t="s">
        <v>57</v>
      </c>
      <c r="S25" t="s">
        <v>58</v>
      </c>
      <c r="AA25">
        <v>2</v>
      </c>
      <c r="AB25" t="s">
        <v>59</v>
      </c>
      <c r="AE25" t="s">
        <v>60</v>
      </c>
    </row>
    <row r="26" spans="2:31" x14ac:dyDescent="0.25">
      <c r="B26" t="s">
        <v>61</v>
      </c>
      <c r="G26" t="s">
        <v>62</v>
      </c>
      <c r="H26" s="22" t="s">
        <v>63</v>
      </c>
      <c r="J26" s="23" t="s">
        <v>64</v>
      </c>
      <c r="M26" s="18"/>
      <c r="O26" s="38" t="s">
        <v>65</v>
      </c>
      <c r="P26" t="s">
        <v>66</v>
      </c>
      <c r="S26" t="s">
        <v>67</v>
      </c>
      <c r="AA26">
        <v>3</v>
      </c>
      <c r="AB26" t="s">
        <v>68</v>
      </c>
      <c r="AE26" t="s">
        <v>69</v>
      </c>
    </row>
    <row r="27" spans="2:31" x14ac:dyDescent="0.25">
      <c r="B27" t="s">
        <v>70</v>
      </c>
      <c r="F27" s="29" t="s">
        <v>71</v>
      </c>
      <c r="G27" t="s">
        <v>72</v>
      </c>
      <c r="H27" s="22" t="s">
        <v>73</v>
      </c>
      <c r="J27" t="s">
        <v>74</v>
      </c>
      <c r="M27" s="18"/>
      <c r="O27" s="38" t="s">
        <v>43</v>
      </c>
      <c r="P27" t="s">
        <v>75</v>
      </c>
      <c r="S27" t="s">
        <v>76</v>
      </c>
      <c r="AA27">
        <v>4</v>
      </c>
      <c r="AB27" t="s">
        <v>77</v>
      </c>
      <c r="AE27" t="s">
        <v>78</v>
      </c>
    </row>
    <row r="28" spans="2:31" x14ac:dyDescent="0.25">
      <c r="B28" t="s">
        <v>79</v>
      </c>
      <c r="F28">
        <v>1</v>
      </c>
      <c r="G28" s="22" t="s">
        <v>80</v>
      </c>
      <c r="H28" s="32" t="s">
        <v>81</v>
      </c>
      <c r="J28" t="s">
        <v>82</v>
      </c>
      <c r="O28" s="38" t="s">
        <v>83</v>
      </c>
      <c r="P28" t="s">
        <v>84</v>
      </c>
      <c r="S28" t="s">
        <v>85</v>
      </c>
    </row>
    <row r="29" spans="2:31" x14ac:dyDescent="0.25">
      <c r="B29" t="s">
        <v>86</v>
      </c>
      <c r="F29">
        <v>2</v>
      </c>
      <c r="G29" t="s">
        <v>87</v>
      </c>
      <c r="H29" s="32" t="s">
        <v>88</v>
      </c>
      <c r="O29" s="38" t="s">
        <v>56</v>
      </c>
      <c r="P29" t="s">
        <v>89</v>
      </c>
      <c r="S29" t="s">
        <v>90</v>
      </c>
    </row>
    <row r="30" spans="2:31" x14ac:dyDescent="0.25">
      <c r="B30" t="s">
        <v>91</v>
      </c>
      <c r="F30">
        <v>3</v>
      </c>
      <c r="G30" s="22" t="s">
        <v>92</v>
      </c>
      <c r="M30" s="22"/>
      <c r="O30" s="38" t="s">
        <v>50</v>
      </c>
      <c r="P30" t="s">
        <v>93</v>
      </c>
      <c r="S30" t="s">
        <v>94</v>
      </c>
    </row>
    <row r="31" spans="2:31" x14ac:dyDescent="0.25">
      <c r="B31" t="s">
        <v>95</v>
      </c>
      <c r="F31">
        <v>4</v>
      </c>
      <c r="G31" s="22" t="s">
        <v>96</v>
      </c>
      <c r="M31" s="22"/>
    </row>
    <row r="32" spans="2:31" x14ac:dyDescent="0.25">
      <c r="F32">
        <v>5</v>
      </c>
      <c r="G32" s="22" t="s">
        <v>97</v>
      </c>
      <c r="K32" s="168" t="s">
        <v>98</v>
      </c>
      <c r="L32" s="168"/>
      <c r="M32" s="168"/>
    </row>
    <row r="33" spans="1:14" x14ac:dyDescent="0.25">
      <c r="F33">
        <v>6</v>
      </c>
      <c r="G33" t="s">
        <v>99</v>
      </c>
      <c r="K33" t="s">
        <v>100</v>
      </c>
      <c r="L33" t="s">
        <v>65</v>
      </c>
      <c r="M33" t="s">
        <v>101</v>
      </c>
    </row>
    <row r="34" spans="1:14" x14ac:dyDescent="0.25">
      <c r="F34">
        <v>7</v>
      </c>
      <c r="G34" t="s">
        <v>102</v>
      </c>
      <c r="K34" s="155">
        <v>8</v>
      </c>
      <c r="L34" s="156"/>
      <c r="M34" s="157" t="s">
        <v>103</v>
      </c>
    </row>
    <row r="35" spans="1:14" x14ac:dyDescent="0.25">
      <c r="F35">
        <v>8</v>
      </c>
      <c r="G35" t="s">
        <v>104</v>
      </c>
      <c r="J35" s="29" t="s">
        <v>101</v>
      </c>
      <c r="K35" s="158"/>
      <c r="L35" s="159"/>
      <c r="M35" s="160"/>
    </row>
    <row r="36" spans="1:14" x14ac:dyDescent="0.25">
      <c r="J36" s="29"/>
      <c r="K36" s="161">
        <v>11</v>
      </c>
      <c r="L36" s="162" t="s">
        <v>105</v>
      </c>
      <c r="M36" s="163">
        <v>2</v>
      </c>
      <c r="N36" s="22" t="s">
        <v>106</v>
      </c>
    </row>
    <row r="37" spans="1:14" x14ac:dyDescent="0.25">
      <c r="J37" s="29" t="s">
        <v>65</v>
      </c>
      <c r="K37" s="161"/>
      <c r="L37" s="162"/>
      <c r="M37" s="163"/>
    </row>
    <row r="38" spans="1:14" x14ac:dyDescent="0.25">
      <c r="J38" s="29"/>
      <c r="K38" s="164" t="s">
        <v>107</v>
      </c>
      <c r="L38" s="165">
        <v>17</v>
      </c>
      <c r="M38" s="155"/>
    </row>
    <row r="39" spans="1:14" x14ac:dyDescent="0.25">
      <c r="J39" s="29" t="s">
        <v>100</v>
      </c>
      <c r="K39" s="166"/>
      <c r="L39" s="167"/>
      <c r="M39" s="158" t="s">
        <v>108</v>
      </c>
    </row>
    <row r="40" spans="1:14" x14ac:dyDescent="0.25">
      <c r="L40" s="22" t="s">
        <v>109</v>
      </c>
    </row>
    <row r="43" spans="1:14" x14ac:dyDescent="0.25">
      <c r="E43" t="s">
        <v>110</v>
      </c>
      <c r="F43" s="22" t="s">
        <v>22</v>
      </c>
      <c r="G43" s="22" t="s">
        <v>23</v>
      </c>
      <c r="H43" s="22" t="s">
        <v>24</v>
      </c>
    </row>
    <row r="44" spans="1:14" x14ac:dyDescent="0.25">
      <c r="E44" t="s">
        <v>111</v>
      </c>
    </row>
    <row r="46" spans="1:14" x14ac:dyDescent="0.25">
      <c r="B46" s="22" t="s">
        <v>112</v>
      </c>
      <c r="E46" s="154" t="s">
        <v>113</v>
      </c>
      <c r="G46" s="22" t="s">
        <v>114</v>
      </c>
    </row>
    <row r="48" spans="1:14" x14ac:dyDescent="0.25">
      <c r="A48" t="s">
        <v>115</v>
      </c>
      <c r="E48" t="s">
        <v>116</v>
      </c>
      <c r="G48" t="s">
        <v>117</v>
      </c>
    </row>
    <row r="49" spans="1:7" x14ac:dyDescent="0.25">
      <c r="A49" t="s">
        <v>118</v>
      </c>
      <c r="E49" s="49" t="s">
        <v>119</v>
      </c>
      <c r="G49" t="s">
        <v>120</v>
      </c>
    </row>
    <row r="50" spans="1:7" x14ac:dyDescent="0.25">
      <c r="A50" s="32" t="s">
        <v>121</v>
      </c>
      <c r="E50" s="32" t="s">
        <v>122</v>
      </c>
      <c r="G50" s="32" t="s">
        <v>123</v>
      </c>
    </row>
    <row r="51" spans="1:7" x14ac:dyDescent="0.25">
      <c r="A51" s="32" t="s">
        <v>124</v>
      </c>
      <c r="E51" s="32" t="s">
        <v>125</v>
      </c>
      <c r="G51" s="32" t="s">
        <v>126</v>
      </c>
    </row>
    <row r="52" spans="1:7" x14ac:dyDescent="0.25">
      <c r="E52" s="32" t="s">
        <v>127</v>
      </c>
    </row>
    <row r="76" spans="1:1" x14ac:dyDescent="0.25">
      <c r="A76" s="126" t="s">
        <v>128</v>
      </c>
    </row>
    <row r="77" spans="1:1" x14ac:dyDescent="0.25">
      <c r="A77" t="s">
        <v>129</v>
      </c>
    </row>
    <row r="78" spans="1:1" x14ac:dyDescent="0.25">
      <c r="A78" t="s">
        <v>130</v>
      </c>
    </row>
    <row r="79" spans="1:1" x14ac:dyDescent="0.25">
      <c r="A79" t="s">
        <v>131</v>
      </c>
    </row>
    <row r="80" spans="1:1" x14ac:dyDescent="0.25">
      <c r="A80" t="s">
        <v>132</v>
      </c>
    </row>
    <row r="81" spans="1:1" x14ac:dyDescent="0.25">
      <c r="A81" t="s">
        <v>133</v>
      </c>
    </row>
    <row r="82" spans="1:1" x14ac:dyDescent="0.25">
      <c r="A82" t="s">
        <v>134</v>
      </c>
    </row>
    <row r="83" spans="1:1" x14ac:dyDescent="0.25">
      <c r="A83" t="s">
        <v>135</v>
      </c>
    </row>
  </sheetData>
  <mergeCells count="2">
    <mergeCell ref="G19:H19"/>
    <mergeCell ref="K32:M32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K26"/>
  <sheetViews>
    <sheetView workbookViewId="0">
      <selection activeCell="H16" sqref="H16"/>
    </sheetView>
  </sheetViews>
  <sheetFormatPr defaultRowHeight="15" x14ac:dyDescent="0.25"/>
  <cols>
    <col min="1" max="1" width="9.7109375" bestFit="1" customWidth="1"/>
    <col min="3" max="3" width="9.7109375" bestFit="1" customWidth="1"/>
    <col min="4" max="4" width="12.140625" bestFit="1" customWidth="1"/>
    <col min="5" max="5" width="9.7109375" customWidth="1"/>
    <col min="6" max="6" width="19.42578125" customWidth="1"/>
    <col min="11" max="11" width="13.140625" bestFit="1" customWidth="1"/>
    <col min="12" max="12" width="13.5703125" bestFit="1" customWidth="1"/>
    <col min="13" max="13" width="11.5703125" bestFit="1" customWidth="1"/>
    <col min="14" max="14" width="18" bestFit="1" customWidth="1"/>
    <col min="18" max="18" width="13.5703125" bestFit="1" customWidth="1"/>
    <col min="19" max="19" width="17.85546875" customWidth="1"/>
    <col min="20" max="20" width="9.7109375" bestFit="1" customWidth="1"/>
    <col min="22" max="22" width="9.85546875" bestFit="1" customWidth="1"/>
    <col min="27" max="27" width="21.28515625" customWidth="1"/>
    <col min="28" max="28" width="9.140625" bestFit="1" customWidth="1"/>
    <col min="29" max="29" width="11.140625" customWidth="1"/>
    <col min="30" max="31" width="9.140625" bestFit="1" customWidth="1"/>
    <col min="32" max="32" width="13.42578125" customWidth="1"/>
    <col min="33" max="33" width="8.85546875" bestFit="1" customWidth="1"/>
    <col min="34" max="36" width="9.140625" bestFit="1" customWidth="1"/>
    <col min="37" max="37" width="10.140625" bestFit="1" customWidth="1"/>
  </cols>
  <sheetData>
    <row r="1" spans="1:37" x14ac:dyDescent="0.25">
      <c r="G1" s="17" t="s">
        <v>650</v>
      </c>
    </row>
    <row r="2" spans="1:37" x14ac:dyDescent="0.25">
      <c r="H2" s="26" t="s">
        <v>651</v>
      </c>
      <c r="Q2" s="26" t="s">
        <v>652</v>
      </c>
    </row>
    <row r="3" spans="1:37" x14ac:dyDescent="0.25">
      <c r="B3" s="21" t="s">
        <v>653</v>
      </c>
      <c r="H3" s="21" t="s">
        <v>654</v>
      </c>
      <c r="Q3" s="21" t="s">
        <v>655</v>
      </c>
      <c r="Z3" s="21" t="s">
        <v>656</v>
      </c>
      <c r="AF3" t="s">
        <v>657</v>
      </c>
    </row>
    <row r="4" spans="1:37" x14ac:dyDescent="0.25">
      <c r="B4" t="s">
        <v>658</v>
      </c>
      <c r="Q4" s="18" t="s">
        <v>659</v>
      </c>
      <c r="T4" s="26" t="s">
        <v>660</v>
      </c>
      <c r="V4" s="71">
        <v>0.1</v>
      </c>
      <c r="W4" s="71">
        <v>0.1</v>
      </c>
      <c r="X4" s="71">
        <v>0.1</v>
      </c>
      <c r="AA4" s="54" t="s">
        <v>661</v>
      </c>
      <c r="AB4" s="80" t="s">
        <v>662</v>
      </c>
      <c r="AC4" s="80" t="s">
        <v>663</v>
      </c>
      <c r="AD4" s="80" t="s">
        <v>664</v>
      </c>
      <c r="AE4" s="80" t="s">
        <v>665</v>
      </c>
      <c r="AF4" s="80" t="s">
        <v>666</v>
      </c>
      <c r="AG4" s="79" t="s">
        <v>56</v>
      </c>
      <c r="AH4" s="80" t="s">
        <v>378</v>
      </c>
      <c r="AI4" s="80" t="s">
        <v>389</v>
      </c>
      <c r="AJ4" s="80" t="s">
        <v>399</v>
      </c>
      <c r="AK4" s="54" t="s">
        <v>667</v>
      </c>
    </row>
    <row r="5" spans="1:37" ht="30" x14ac:dyDescent="0.25">
      <c r="F5" s="54" t="s">
        <v>668</v>
      </c>
      <c r="G5" s="58" t="s">
        <v>662</v>
      </c>
      <c r="H5" s="58" t="s">
        <v>663</v>
      </c>
      <c r="I5" s="58" t="s">
        <v>664</v>
      </c>
      <c r="J5" s="58" t="s">
        <v>665</v>
      </c>
      <c r="K5" s="59" t="s">
        <v>669</v>
      </c>
      <c r="L5" s="58" t="s">
        <v>666</v>
      </c>
      <c r="M5" s="59" t="s">
        <v>670</v>
      </c>
      <c r="N5" s="59" t="s">
        <v>671</v>
      </c>
      <c r="R5" s="54" t="s">
        <v>661</v>
      </c>
      <c r="S5" s="63" t="s">
        <v>672</v>
      </c>
      <c r="T5" s="61" t="s">
        <v>673</v>
      </c>
      <c r="U5" s="61" t="s">
        <v>674</v>
      </c>
      <c r="V5" s="61" t="s">
        <v>675</v>
      </c>
      <c r="W5" s="61" t="s">
        <v>676</v>
      </c>
      <c r="X5" s="61" t="s">
        <v>677</v>
      </c>
      <c r="AA5" s="56" t="s">
        <v>672</v>
      </c>
      <c r="AB5" s="62">
        <v>8500</v>
      </c>
      <c r="AC5" s="62">
        <v>8400</v>
      </c>
      <c r="AD5" s="62">
        <v>7500</v>
      </c>
      <c r="AE5" s="62">
        <v>6900</v>
      </c>
      <c r="AF5" s="77"/>
      <c r="AG5" s="77"/>
      <c r="AH5" s="62">
        <v>6700</v>
      </c>
      <c r="AI5" s="62">
        <v>5800</v>
      </c>
      <c r="AJ5" s="62">
        <v>7000</v>
      </c>
      <c r="AK5" s="62">
        <f>SUM(AB5:AJ5)</f>
        <v>50800</v>
      </c>
    </row>
    <row r="6" spans="1:37" x14ac:dyDescent="0.25">
      <c r="A6" s="38" t="s">
        <v>662</v>
      </c>
      <c r="B6" s="38" t="s">
        <v>663</v>
      </c>
      <c r="C6" s="38" t="s">
        <v>664</v>
      </c>
      <c r="D6" s="52" t="s">
        <v>678</v>
      </c>
      <c r="F6" s="54" t="s">
        <v>679</v>
      </c>
      <c r="G6" s="57" t="s">
        <v>680</v>
      </c>
      <c r="H6" s="57" t="s">
        <v>680</v>
      </c>
      <c r="I6" s="57" t="s">
        <v>680</v>
      </c>
      <c r="J6" s="57" t="s">
        <v>680</v>
      </c>
      <c r="K6" s="57" t="s">
        <v>680</v>
      </c>
      <c r="L6" s="57" t="s">
        <v>680</v>
      </c>
      <c r="M6" s="57" t="s">
        <v>680</v>
      </c>
      <c r="N6" s="55" t="s">
        <v>681</v>
      </c>
      <c r="Q6">
        <v>1</v>
      </c>
      <c r="R6" s="60" t="s">
        <v>662</v>
      </c>
      <c r="S6" s="64">
        <v>8500</v>
      </c>
      <c r="T6" s="62">
        <v>4000</v>
      </c>
      <c r="U6" s="62">
        <v>10000</v>
      </c>
      <c r="V6" s="67">
        <f>S6/$S$15</f>
        <v>0.1650485436893204</v>
      </c>
      <c r="W6" s="67">
        <f>T6/$T$16</f>
        <v>0.22857142857142856</v>
      </c>
      <c r="X6" s="67">
        <f>U6/$U$15</f>
        <v>0.16313213703099511</v>
      </c>
      <c r="AA6" s="54" t="s">
        <v>682</v>
      </c>
      <c r="AB6" s="62">
        <v>4000</v>
      </c>
      <c r="AC6" s="62">
        <v>3000</v>
      </c>
      <c r="AD6" s="62">
        <v>1000</v>
      </c>
      <c r="AE6" s="62">
        <v>5000</v>
      </c>
      <c r="AF6" s="77"/>
      <c r="AG6" s="77"/>
      <c r="AH6" s="62">
        <v>2000</v>
      </c>
      <c r="AI6" s="62">
        <v>0</v>
      </c>
      <c r="AJ6" s="62">
        <v>0</v>
      </c>
      <c r="AK6" s="62">
        <f>SUM(AB6:AJ6)</f>
        <v>15000</v>
      </c>
    </row>
    <row r="7" spans="1:37" ht="30" x14ac:dyDescent="0.25">
      <c r="A7" s="44">
        <v>-2500</v>
      </c>
      <c r="B7" s="44">
        <v>500</v>
      </c>
      <c r="C7" s="44">
        <v>1000</v>
      </c>
      <c r="D7" s="50"/>
      <c r="E7" s="53" t="s">
        <v>295</v>
      </c>
      <c r="F7" s="56" t="s">
        <v>683</v>
      </c>
      <c r="G7" s="57" t="s">
        <v>680</v>
      </c>
      <c r="H7" s="57" t="s">
        <v>680</v>
      </c>
      <c r="I7" s="57" t="s">
        <v>680</v>
      </c>
      <c r="J7" s="57" t="s">
        <v>680</v>
      </c>
      <c r="K7" s="55" t="s">
        <v>681</v>
      </c>
      <c r="L7" s="57" t="s">
        <v>680</v>
      </c>
      <c r="M7" s="57" t="s">
        <v>680</v>
      </c>
      <c r="N7" s="55" t="s">
        <v>681</v>
      </c>
      <c r="O7" t="s">
        <v>684</v>
      </c>
      <c r="Q7">
        <v>2</v>
      </c>
      <c r="R7" s="60" t="s">
        <v>663</v>
      </c>
      <c r="S7" s="64">
        <v>8400</v>
      </c>
      <c r="T7" s="62">
        <v>4800</v>
      </c>
      <c r="U7" s="62">
        <v>12000</v>
      </c>
      <c r="V7" s="67">
        <f t="shared" ref="V7:V14" si="0">S7/$S$15</f>
        <v>0.16310679611650486</v>
      </c>
      <c r="W7" s="67">
        <f t="shared" ref="W7:W14" si="1">T7/$T$16</f>
        <v>0.2742857142857143</v>
      </c>
      <c r="X7" s="67">
        <f t="shared" ref="X7:X14" si="2">U7/$U$15</f>
        <v>0.19575856443719414</v>
      </c>
      <c r="AA7" s="54" t="s">
        <v>685</v>
      </c>
      <c r="AB7" s="62">
        <f>AB5-AB6</f>
        <v>4500</v>
      </c>
      <c r="AC7" s="62">
        <f t="shared" ref="AC7:AJ7" si="3">AC5-AC6</f>
        <v>5400</v>
      </c>
      <c r="AD7" s="62">
        <f t="shared" si="3"/>
        <v>6500</v>
      </c>
      <c r="AE7" s="62">
        <f t="shared" si="3"/>
        <v>1900</v>
      </c>
      <c r="AF7" s="77"/>
      <c r="AG7" s="77"/>
      <c r="AH7" s="62">
        <f t="shared" si="3"/>
        <v>4700</v>
      </c>
      <c r="AI7" s="62">
        <f t="shared" si="3"/>
        <v>5800</v>
      </c>
      <c r="AJ7" s="62">
        <f t="shared" si="3"/>
        <v>7000</v>
      </c>
      <c r="AK7" s="77">
        <f>SUM(AB7:AJ7)</f>
        <v>35800</v>
      </c>
    </row>
    <row r="8" spans="1:37" ht="30" x14ac:dyDescent="0.25">
      <c r="E8" s="53" t="s">
        <v>300</v>
      </c>
      <c r="F8" s="56" t="s">
        <v>686</v>
      </c>
      <c r="G8" s="57" t="s">
        <v>680</v>
      </c>
      <c r="H8" s="57" t="s">
        <v>680</v>
      </c>
      <c r="I8" s="57" t="s">
        <v>680</v>
      </c>
      <c r="J8" s="57" t="s">
        <v>680</v>
      </c>
      <c r="L8" s="57" t="s">
        <v>680</v>
      </c>
      <c r="M8" s="55" t="s">
        <v>681</v>
      </c>
      <c r="N8" s="55" t="s">
        <v>681</v>
      </c>
      <c r="Q8">
        <v>3</v>
      </c>
      <c r="R8" s="60" t="s">
        <v>664</v>
      </c>
      <c r="S8" s="64">
        <v>7500</v>
      </c>
      <c r="T8" s="62">
        <v>3800</v>
      </c>
      <c r="U8" s="62">
        <v>9500</v>
      </c>
      <c r="V8" s="67">
        <f t="shared" si="0"/>
        <v>0.14563106796116504</v>
      </c>
      <c r="W8" s="67">
        <f t="shared" si="1"/>
        <v>0.21714285714285714</v>
      </c>
      <c r="X8" s="67">
        <f t="shared" si="2"/>
        <v>0.15497553017944535</v>
      </c>
      <c r="AB8" s="44"/>
      <c r="AC8" s="44"/>
      <c r="AD8" s="44"/>
      <c r="AE8" s="44"/>
      <c r="AF8" s="44"/>
      <c r="AG8" s="44"/>
      <c r="AH8" s="44"/>
      <c r="AI8" s="44"/>
      <c r="AJ8" s="44"/>
      <c r="AK8" s="44"/>
    </row>
    <row r="9" spans="1:37" ht="45" x14ac:dyDescent="0.25">
      <c r="E9" s="53" t="s">
        <v>303</v>
      </c>
      <c r="F9" s="56" t="s">
        <v>687</v>
      </c>
      <c r="G9" s="57" t="s">
        <v>680</v>
      </c>
      <c r="H9" s="57" t="s">
        <v>680</v>
      </c>
      <c r="I9" s="57" t="s">
        <v>680</v>
      </c>
      <c r="J9" s="57" t="s">
        <v>680</v>
      </c>
      <c r="K9" s="55" t="s">
        <v>681</v>
      </c>
      <c r="L9" s="57" t="s">
        <v>680</v>
      </c>
      <c r="M9" s="57" t="s">
        <v>680</v>
      </c>
      <c r="N9" s="57" t="s">
        <v>680</v>
      </c>
      <c r="Q9">
        <v>4</v>
      </c>
      <c r="R9" s="60" t="s">
        <v>665</v>
      </c>
      <c r="S9" s="64">
        <v>6900</v>
      </c>
      <c r="T9" s="62">
        <v>-1900</v>
      </c>
      <c r="U9" s="62">
        <v>10000</v>
      </c>
      <c r="V9" s="67">
        <f t="shared" si="0"/>
        <v>0.13398058252427184</v>
      </c>
      <c r="W9" s="67">
        <f>T9/$T$16</f>
        <v>-0.10857142857142857</v>
      </c>
      <c r="X9" s="67">
        <f t="shared" si="2"/>
        <v>0.16313213703099511</v>
      </c>
      <c r="AA9" t="s">
        <v>688</v>
      </c>
      <c r="AD9" s="43">
        <v>50000</v>
      </c>
      <c r="AJ9" t="s">
        <v>689</v>
      </c>
    </row>
    <row r="10" spans="1:37" x14ac:dyDescent="0.25">
      <c r="A10" t="s">
        <v>690</v>
      </c>
      <c r="B10" t="s">
        <v>673</v>
      </c>
      <c r="C10" s="44">
        <v>-1000</v>
      </c>
      <c r="E10" s="185" t="s">
        <v>691</v>
      </c>
      <c r="F10" s="185"/>
      <c r="G10" s="57" t="s">
        <v>365</v>
      </c>
      <c r="H10" s="57" t="s">
        <v>365</v>
      </c>
      <c r="I10" s="57" t="s">
        <v>365</v>
      </c>
      <c r="J10" s="57" t="s">
        <v>365</v>
      </c>
      <c r="K10" s="55" t="s">
        <v>519</v>
      </c>
      <c r="L10" s="57" t="s">
        <v>365</v>
      </c>
      <c r="M10" s="55" t="s">
        <v>519</v>
      </c>
      <c r="N10" s="55" t="s">
        <v>519</v>
      </c>
      <c r="Q10">
        <v>5</v>
      </c>
      <c r="R10" s="72" t="s">
        <v>666</v>
      </c>
      <c r="S10" s="73">
        <v>400</v>
      </c>
      <c r="T10" s="74">
        <v>-1500</v>
      </c>
      <c r="U10" s="74">
        <v>750</v>
      </c>
      <c r="V10" s="75">
        <f t="shared" si="0"/>
        <v>7.7669902912621356E-3</v>
      </c>
      <c r="W10" s="75">
        <f t="shared" si="1"/>
        <v>-8.5714285714285715E-2</v>
      </c>
      <c r="X10" s="75">
        <f t="shared" si="2"/>
        <v>1.2234910277324634E-2</v>
      </c>
      <c r="AA10" t="s">
        <v>692</v>
      </c>
      <c r="AD10" s="78">
        <f>AK7</f>
        <v>35800</v>
      </c>
      <c r="AH10" s="79" t="s">
        <v>666</v>
      </c>
      <c r="AJ10">
        <v>2000</v>
      </c>
      <c r="AK10" t="s">
        <v>693</v>
      </c>
    </row>
    <row r="11" spans="1:37" x14ac:dyDescent="0.25">
      <c r="Q11">
        <v>6</v>
      </c>
      <c r="R11" s="72" t="s">
        <v>56</v>
      </c>
      <c r="S11" s="73">
        <v>300</v>
      </c>
      <c r="T11" s="74">
        <v>-1400</v>
      </c>
      <c r="U11" s="74">
        <v>850</v>
      </c>
      <c r="V11" s="75">
        <f t="shared" si="0"/>
        <v>5.8252427184466021E-3</v>
      </c>
      <c r="W11" s="75">
        <f t="shared" si="1"/>
        <v>-0.08</v>
      </c>
      <c r="X11" s="75">
        <f t="shared" si="2"/>
        <v>1.3866231647634585E-2</v>
      </c>
      <c r="AA11" t="s">
        <v>694</v>
      </c>
      <c r="AD11" s="76">
        <f>AD10/AD9</f>
        <v>0.71599999999999997</v>
      </c>
      <c r="AE11" s="66">
        <v>0.75</v>
      </c>
      <c r="AH11" s="79" t="s">
        <v>56</v>
      </c>
      <c r="AJ11">
        <v>1000</v>
      </c>
      <c r="AK11" t="s">
        <v>695</v>
      </c>
    </row>
    <row r="12" spans="1:37" x14ac:dyDescent="0.25">
      <c r="Q12">
        <v>7</v>
      </c>
      <c r="R12" s="60" t="s">
        <v>378</v>
      </c>
      <c r="S12" s="64">
        <v>6700</v>
      </c>
      <c r="T12" s="62">
        <v>-200</v>
      </c>
      <c r="U12" s="62">
        <v>400</v>
      </c>
      <c r="V12" s="67">
        <f t="shared" si="0"/>
        <v>0.13009708737864079</v>
      </c>
      <c r="W12" s="65">
        <f t="shared" si="1"/>
        <v>-1.1428571428571429E-2</v>
      </c>
      <c r="X12" s="65">
        <f t="shared" si="2"/>
        <v>6.5252854812398045E-3</v>
      </c>
      <c r="AD12" t="s">
        <v>696</v>
      </c>
    </row>
    <row r="13" spans="1:37" x14ac:dyDescent="0.25">
      <c r="A13" s="21" t="s">
        <v>592</v>
      </c>
      <c r="Q13">
        <v>8</v>
      </c>
      <c r="R13" s="60" t="s">
        <v>389</v>
      </c>
      <c r="S13" s="64">
        <v>5800</v>
      </c>
      <c r="T13" s="62">
        <v>-250</v>
      </c>
      <c r="U13" s="62">
        <v>8300</v>
      </c>
      <c r="V13" s="67">
        <f t="shared" si="0"/>
        <v>0.11262135922330097</v>
      </c>
      <c r="W13" s="65">
        <f t="shared" si="1"/>
        <v>-1.4285714285714285E-2</v>
      </c>
      <c r="X13" s="67">
        <f t="shared" si="2"/>
        <v>0.13539967373572595</v>
      </c>
    </row>
    <row r="14" spans="1:37" x14ac:dyDescent="0.25">
      <c r="A14" s="21" t="s">
        <v>697</v>
      </c>
      <c r="Q14">
        <v>9</v>
      </c>
      <c r="R14" s="60" t="s">
        <v>399</v>
      </c>
      <c r="S14" s="62">
        <v>7000</v>
      </c>
      <c r="T14" s="62">
        <v>4900</v>
      </c>
      <c r="U14" s="62">
        <v>9500</v>
      </c>
      <c r="V14" s="67">
        <f t="shared" si="0"/>
        <v>0.13592233009708737</v>
      </c>
      <c r="W14" s="67">
        <f t="shared" si="1"/>
        <v>0.28000000000000003</v>
      </c>
      <c r="X14" s="67">
        <f t="shared" si="2"/>
        <v>0.15497553017944535</v>
      </c>
      <c r="AA14" t="s">
        <v>688</v>
      </c>
      <c r="AD14" s="43">
        <v>50000</v>
      </c>
    </row>
    <row r="15" spans="1:37" x14ac:dyDescent="0.25">
      <c r="A15" t="s">
        <v>698</v>
      </c>
      <c r="R15" s="68" t="s">
        <v>667</v>
      </c>
      <c r="S15" s="50">
        <f>SUM(S6:S14)</f>
        <v>51500</v>
      </c>
      <c r="T15" s="50">
        <f>SUM(T6:T14)</f>
        <v>12250</v>
      </c>
      <c r="U15" s="50">
        <f>SUM(U6:U14)</f>
        <v>61300</v>
      </c>
      <c r="AA15" t="s">
        <v>692</v>
      </c>
      <c r="AD15" s="78">
        <f>AK7+AJ10</f>
        <v>37800</v>
      </c>
    </row>
    <row r="16" spans="1:37" x14ac:dyDescent="0.25">
      <c r="A16" t="s">
        <v>699</v>
      </c>
      <c r="R16" s="69" t="s">
        <v>295</v>
      </c>
      <c r="S16" t="s">
        <v>673</v>
      </c>
      <c r="T16" s="70">
        <f>T6+T7+T8+T14</f>
        <v>17500</v>
      </c>
      <c r="AA16" t="s">
        <v>694</v>
      </c>
      <c r="AD16" s="76">
        <f>AD15/AD14</f>
        <v>0.75600000000000001</v>
      </c>
      <c r="AE16" s="66">
        <v>0.75</v>
      </c>
      <c r="AF16" t="s">
        <v>700</v>
      </c>
    </row>
    <row r="17" spans="1:30" x14ac:dyDescent="0.25">
      <c r="A17" s="32" t="s">
        <v>701</v>
      </c>
      <c r="R17" s="69" t="s">
        <v>300</v>
      </c>
      <c r="S17" t="s">
        <v>702</v>
      </c>
      <c r="T17" s="50">
        <f>T9+T10+T11+T12+T13</f>
        <v>-5250</v>
      </c>
      <c r="AD17" t="s">
        <v>703</v>
      </c>
    </row>
    <row r="18" spans="1:30" x14ac:dyDescent="0.25">
      <c r="A18" s="32" t="s">
        <v>704</v>
      </c>
    </row>
    <row r="20" spans="1:30" x14ac:dyDescent="0.25">
      <c r="A20" s="21" t="s">
        <v>705</v>
      </c>
    </row>
    <row r="21" spans="1:30" x14ac:dyDescent="0.25">
      <c r="A21" s="32" t="s">
        <v>706</v>
      </c>
    </row>
    <row r="22" spans="1:30" x14ac:dyDescent="0.25">
      <c r="A22" s="32" t="s">
        <v>707</v>
      </c>
    </row>
    <row r="23" spans="1:30" x14ac:dyDescent="0.25">
      <c r="A23" s="32" t="s">
        <v>708</v>
      </c>
    </row>
    <row r="25" spans="1:30" x14ac:dyDescent="0.25">
      <c r="A25" s="21" t="s">
        <v>709</v>
      </c>
    </row>
    <row r="26" spans="1:30" x14ac:dyDescent="0.25">
      <c r="A26" s="32" t="s">
        <v>710</v>
      </c>
    </row>
  </sheetData>
  <mergeCells count="1">
    <mergeCell ref="E10:F10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N35"/>
  <sheetViews>
    <sheetView workbookViewId="0">
      <selection activeCell="B16" sqref="B16"/>
    </sheetView>
  </sheetViews>
  <sheetFormatPr defaultRowHeight="15" x14ac:dyDescent="0.25"/>
  <cols>
    <col min="2" max="2" width="20.85546875" customWidth="1"/>
    <col min="10" max="10" width="9.42578125" bestFit="1" customWidth="1"/>
    <col min="11" max="11" width="13.5703125" customWidth="1"/>
    <col min="12" max="12" width="13.140625" customWidth="1"/>
    <col min="13" max="13" width="9.42578125" bestFit="1" customWidth="1"/>
  </cols>
  <sheetData>
    <row r="1" spans="2:14" x14ac:dyDescent="0.25">
      <c r="G1" t="s">
        <v>711</v>
      </c>
      <c r="K1" t="s">
        <v>712</v>
      </c>
    </row>
    <row r="2" spans="2:14" x14ac:dyDescent="0.25">
      <c r="L2" t="s">
        <v>713</v>
      </c>
    </row>
    <row r="3" spans="2:14" x14ac:dyDescent="0.25">
      <c r="H3" t="s">
        <v>714</v>
      </c>
      <c r="L3" t="s">
        <v>715</v>
      </c>
    </row>
    <row r="6" spans="2:14" ht="57.95" customHeight="1" x14ac:dyDescent="0.25">
      <c r="C6" s="1"/>
      <c r="D6" s="199" t="s">
        <v>716</v>
      </c>
      <c r="E6" s="199"/>
      <c r="F6" s="199"/>
      <c r="G6" s="2"/>
      <c r="H6" s="3"/>
      <c r="I6" s="1"/>
      <c r="J6" s="200" t="s">
        <v>717</v>
      </c>
      <c r="K6" s="200"/>
      <c r="L6" s="200"/>
      <c r="M6" s="2"/>
      <c r="N6" s="3"/>
    </row>
    <row r="7" spans="2:14" x14ac:dyDescent="0.25">
      <c r="C7" s="4"/>
      <c r="H7" s="5"/>
      <c r="I7" s="4"/>
      <c r="N7" s="5"/>
    </row>
    <row r="8" spans="2:14" ht="28.5" customHeight="1" x14ac:dyDescent="0.25">
      <c r="C8" s="6" t="s">
        <v>718</v>
      </c>
      <c r="D8" s="7"/>
      <c r="E8" s="7"/>
      <c r="F8" s="7" t="s">
        <v>719</v>
      </c>
      <c r="H8" s="5"/>
      <c r="I8" s="201" t="s">
        <v>720</v>
      </c>
      <c r="J8" s="180"/>
      <c r="K8" s="180"/>
      <c r="L8" s="8"/>
      <c r="M8" s="186" t="s">
        <v>721</v>
      </c>
      <c r="N8" s="187"/>
    </row>
    <row r="9" spans="2:14" x14ac:dyDescent="0.25">
      <c r="C9" s="4" t="s">
        <v>722</v>
      </c>
      <c r="F9" t="s">
        <v>723</v>
      </c>
      <c r="H9" s="5"/>
      <c r="I9" s="4" t="s">
        <v>723</v>
      </c>
      <c r="K9" s="9">
        <v>44111</v>
      </c>
      <c r="L9" s="4"/>
      <c r="M9" s="9">
        <v>44142</v>
      </c>
      <c r="N9" s="5"/>
    </row>
    <row r="10" spans="2:14" x14ac:dyDescent="0.25">
      <c r="C10" s="4" t="s">
        <v>724</v>
      </c>
      <c r="H10" s="5"/>
      <c r="I10" s="4"/>
      <c r="L10" s="4"/>
      <c r="N10" s="5"/>
    </row>
    <row r="11" spans="2:14" x14ac:dyDescent="0.25">
      <c r="C11" s="10"/>
      <c r="D11" s="11"/>
      <c r="E11" s="11"/>
      <c r="F11" s="11"/>
      <c r="G11" s="11"/>
      <c r="H11" s="12"/>
      <c r="I11" s="10"/>
      <c r="J11" s="11"/>
      <c r="K11" s="11"/>
      <c r="L11" s="10"/>
      <c r="M11" s="11"/>
      <c r="N11" s="12"/>
    </row>
    <row r="12" spans="2:14" ht="30.95" customHeight="1" x14ac:dyDescent="0.25">
      <c r="B12" s="13" t="s">
        <v>220</v>
      </c>
      <c r="C12" s="188" t="s">
        <v>725</v>
      </c>
      <c r="D12" s="189"/>
      <c r="E12" s="189"/>
      <c r="F12" s="189"/>
      <c r="G12" s="189"/>
      <c r="H12" s="190"/>
      <c r="I12" s="191" t="s">
        <v>726</v>
      </c>
      <c r="J12" s="192"/>
      <c r="K12" s="192"/>
      <c r="L12" s="192"/>
      <c r="M12" s="192"/>
      <c r="N12" s="193"/>
    </row>
    <row r="13" spans="2:14" x14ac:dyDescent="0.25">
      <c r="C13" s="4"/>
      <c r="H13" s="5"/>
      <c r="I13" s="4"/>
      <c r="K13" s="194" t="s">
        <v>377</v>
      </c>
      <c r="L13" s="194"/>
      <c r="N13" s="5"/>
    </row>
    <row r="14" spans="2:14" x14ac:dyDescent="0.25">
      <c r="B14" t="s">
        <v>353</v>
      </c>
      <c r="C14" s="4" t="s">
        <v>727</v>
      </c>
      <c r="H14" s="5"/>
      <c r="I14" s="4" t="s">
        <v>728</v>
      </c>
      <c r="L14" s="4" t="s">
        <v>728</v>
      </c>
      <c r="N14" s="5"/>
    </row>
    <row r="15" spans="2:14" x14ac:dyDescent="0.25">
      <c r="C15" s="4" t="s">
        <v>729</v>
      </c>
      <c r="H15" s="5"/>
      <c r="I15" s="14" t="s">
        <v>730</v>
      </c>
      <c r="L15" s="14" t="s">
        <v>730</v>
      </c>
      <c r="N15" s="5"/>
    </row>
    <row r="16" spans="2:14" ht="33" customHeight="1" x14ac:dyDescent="0.25">
      <c r="C16" s="195" t="s">
        <v>731</v>
      </c>
      <c r="D16" s="178"/>
      <c r="E16" s="178"/>
      <c r="F16" s="178"/>
      <c r="G16" s="178"/>
      <c r="H16" s="196"/>
      <c r="I16" s="197" t="s">
        <v>732</v>
      </c>
      <c r="J16" s="177"/>
      <c r="K16" s="198"/>
      <c r="L16" s="15" t="s">
        <v>733</v>
      </c>
      <c r="N16" s="5"/>
    </row>
    <row r="17" spans="3:14" x14ac:dyDescent="0.25">
      <c r="C17" s="4" t="s">
        <v>734</v>
      </c>
      <c r="H17" s="5"/>
      <c r="I17" s="4"/>
      <c r="L17" s="4"/>
      <c r="N17" s="5"/>
    </row>
    <row r="18" spans="3:14" x14ac:dyDescent="0.25">
      <c r="C18" s="4" t="s">
        <v>735</v>
      </c>
      <c r="H18" s="5"/>
      <c r="I18" s="14" t="s">
        <v>736</v>
      </c>
      <c r="L18" s="14" t="s">
        <v>736</v>
      </c>
      <c r="N18" s="5"/>
    </row>
    <row r="19" spans="3:14" x14ac:dyDescent="0.25">
      <c r="C19" s="4"/>
      <c r="H19" s="5"/>
      <c r="I19" s="16" t="s">
        <v>737</v>
      </c>
      <c r="L19" s="4"/>
      <c r="M19" t="s">
        <v>365</v>
      </c>
      <c r="N19" s="5"/>
    </row>
    <row r="20" spans="3:14" x14ac:dyDescent="0.25">
      <c r="C20" s="4"/>
      <c r="H20" s="5"/>
      <c r="I20" s="16" t="s">
        <v>738</v>
      </c>
      <c r="L20" s="4"/>
      <c r="M20" t="s">
        <v>739</v>
      </c>
      <c r="N20" s="5"/>
    </row>
    <row r="21" spans="3:14" x14ac:dyDescent="0.25">
      <c r="C21" s="4"/>
      <c r="H21" s="5"/>
      <c r="I21" s="16" t="s">
        <v>740</v>
      </c>
      <c r="L21" s="4"/>
      <c r="M21" t="s">
        <v>519</v>
      </c>
      <c r="N21" s="5"/>
    </row>
    <row r="22" spans="3:14" x14ac:dyDescent="0.25">
      <c r="C22" s="4"/>
      <c r="H22" s="5"/>
      <c r="I22" s="4"/>
      <c r="L22" s="4"/>
      <c r="N22" s="5"/>
    </row>
    <row r="23" spans="3:14" x14ac:dyDescent="0.25">
      <c r="C23" s="4"/>
      <c r="H23" s="5"/>
      <c r="I23" s="4"/>
      <c r="L23" s="4"/>
      <c r="N23" s="5"/>
    </row>
    <row r="24" spans="3:14" x14ac:dyDescent="0.25">
      <c r="C24" s="4"/>
      <c r="H24" s="5"/>
      <c r="I24" s="4"/>
      <c r="L24" s="4"/>
      <c r="N24" s="5"/>
    </row>
    <row r="25" spans="3:14" x14ac:dyDescent="0.25">
      <c r="C25" s="4"/>
      <c r="H25" s="5"/>
      <c r="I25" s="4"/>
      <c r="L25" s="4"/>
      <c r="N25" s="5"/>
    </row>
    <row r="26" spans="3:14" x14ac:dyDescent="0.25">
      <c r="C26" s="4"/>
      <c r="H26" s="5"/>
      <c r="I26" s="4"/>
      <c r="L26" s="4"/>
      <c r="N26" s="5"/>
    </row>
    <row r="27" spans="3:14" x14ac:dyDescent="0.25">
      <c r="C27" s="4"/>
      <c r="H27" s="5"/>
      <c r="I27" s="4"/>
      <c r="L27" s="4"/>
      <c r="N27" s="5"/>
    </row>
    <row r="28" spans="3:14" x14ac:dyDescent="0.25">
      <c r="C28" s="4"/>
      <c r="H28" s="5"/>
      <c r="I28" s="4"/>
      <c r="L28" s="4"/>
      <c r="N28" s="5"/>
    </row>
    <row r="29" spans="3:14" x14ac:dyDescent="0.25">
      <c r="C29" s="4"/>
      <c r="H29" s="5"/>
      <c r="I29" s="4"/>
      <c r="L29" s="4"/>
      <c r="N29" s="5"/>
    </row>
    <row r="30" spans="3:14" x14ac:dyDescent="0.25">
      <c r="C30" s="4"/>
      <c r="H30" s="5"/>
      <c r="I30" s="4"/>
      <c r="N30" s="5"/>
    </row>
    <row r="31" spans="3:14" x14ac:dyDescent="0.25">
      <c r="C31" s="4"/>
      <c r="H31" s="5"/>
      <c r="I31" s="4"/>
      <c r="N31" s="5"/>
    </row>
    <row r="32" spans="3:14" x14ac:dyDescent="0.25">
      <c r="C32" s="4"/>
      <c r="H32" s="5"/>
      <c r="I32" s="4"/>
      <c r="N32" s="5"/>
    </row>
    <row r="33" spans="3:14" x14ac:dyDescent="0.25">
      <c r="C33" s="4"/>
      <c r="H33" s="5"/>
      <c r="I33" s="4"/>
      <c r="N33" s="5"/>
    </row>
    <row r="34" spans="3:14" x14ac:dyDescent="0.25">
      <c r="C34" s="4"/>
      <c r="H34" s="5"/>
      <c r="I34" s="4"/>
      <c r="N34" s="5"/>
    </row>
    <row r="35" spans="3:14" x14ac:dyDescent="0.25">
      <c r="C35" s="10"/>
      <c r="D35" s="11"/>
      <c r="E35" s="11"/>
      <c r="F35" s="11"/>
      <c r="G35" s="11"/>
      <c r="H35" s="12"/>
      <c r="I35" s="10"/>
      <c r="J35" s="11"/>
      <c r="K35" s="11"/>
      <c r="L35" s="11"/>
      <c r="M35" s="11"/>
      <c r="N35" s="12"/>
    </row>
  </sheetData>
  <mergeCells count="9">
    <mergeCell ref="D6:F6"/>
    <mergeCell ref="J6:L6"/>
    <mergeCell ref="I8:K8"/>
    <mergeCell ref="M8:N8"/>
    <mergeCell ref="C12:H12"/>
    <mergeCell ref="I12:N12"/>
    <mergeCell ref="K13:L13"/>
    <mergeCell ref="C16:H16"/>
    <mergeCell ref="I16:K16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workbookViewId="0">
      <selection activeCell="E22" sqref="E22"/>
    </sheetView>
  </sheetViews>
  <sheetFormatPr defaultRowHeight="15" x14ac:dyDescent="0.25"/>
  <cols>
    <col min="1" max="1" width="17.85546875" bestFit="1" customWidth="1"/>
    <col min="7" max="7" width="8.7109375" style="37"/>
  </cols>
  <sheetData>
    <row r="1" spans="1:7" x14ac:dyDescent="0.25">
      <c r="A1" t="s">
        <v>741</v>
      </c>
      <c r="C1">
        <v>10</v>
      </c>
      <c r="F1" t="s">
        <v>742</v>
      </c>
      <c r="G1" s="37">
        <v>110</v>
      </c>
    </row>
    <row r="2" spans="1:7" x14ac:dyDescent="0.25">
      <c r="A2" t="s">
        <v>743</v>
      </c>
      <c r="C2">
        <f>C1/100*110</f>
        <v>11</v>
      </c>
      <c r="F2" t="s">
        <v>744</v>
      </c>
      <c r="G2" s="37">
        <v>100</v>
      </c>
    </row>
    <row r="3" spans="1:7" x14ac:dyDescent="0.25">
      <c r="F3" t="s">
        <v>745</v>
      </c>
      <c r="G3" s="37">
        <v>10</v>
      </c>
    </row>
    <row r="5" spans="1:7" x14ac:dyDescent="0.25">
      <c r="A5" t="s">
        <v>746</v>
      </c>
    </row>
    <row r="6" spans="1:7" x14ac:dyDescent="0.25">
      <c r="A6" t="s">
        <v>747</v>
      </c>
      <c r="B6">
        <v>10</v>
      </c>
    </row>
    <row r="7" spans="1:7" x14ac:dyDescent="0.25">
      <c r="A7" t="s">
        <v>748</v>
      </c>
      <c r="B7">
        <f>11*60%</f>
        <v>6.6</v>
      </c>
    </row>
    <row r="8" spans="1:7" x14ac:dyDescent="0.25">
      <c r="A8" t="s">
        <v>749</v>
      </c>
      <c r="B8">
        <f>B6-B7</f>
        <v>3.4000000000000004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5"/>
  <sheetViews>
    <sheetView workbookViewId="0">
      <selection activeCell="G21" sqref="G21"/>
    </sheetView>
  </sheetViews>
  <sheetFormatPr defaultRowHeight="15" x14ac:dyDescent="0.25"/>
  <cols>
    <col min="25" max="25" width="9.140625" bestFit="1" customWidth="1"/>
    <col min="31" max="31" width="9.7109375" bestFit="1" customWidth="1"/>
    <col min="32" max="32" width="8.5703125" bestFit="1" customWidth="1"/>
  </cols>
  <sheetData>
    <row r="1" spans="2:32" x14ac:dyDescent="0.25">
      <c r="F1" t="s">
        <v>750</v>
      </c>
    </row>
    <row r="3" spans="2:32" x14ac:dyDescent="0.25">
      <c r="D3" t="s">
        <v>434</v>
      </c>
      <c r="F3" t="s">
        <v>751</v>
      </c>
    </row>
    <row r="5" spans="2:32" x14ac:dyDescent="0.25">
      <c r="C5" t="s">
        <v>752</v>
      </c>
      <c r="H5" t="s">
        <v>753</v>
      </c>
    </row>
    <row r="6" spans="2:32" x14ac:dyDescent="0.25">
      <c r="AE6" s="38">
        <v>2010</v>
      </c>
      <c r="AF6" s="38">
        <v>2011</v>
      </c>
    </row>
    <row r="7" spans="2:32" x14ac:dyDescent="0.25">
      <c r="B7" t="s">
        <v>754</v>
      </c>
      <c r="H7" t="s">
        <v>755</v>
      </c>
      <c r="Y7" s="38" t="s">
        <v>756</v>
      </c>
      <c r="Z7" t="s">
        <v>757</v>
      </c>
      <c r="AC7" t="s">
        <v>30</v>
      </c>
    </row>
    <row r="8" spans="2:32" x14ac:dyDescent="0.25">
      <c r="C8" s="38" t="s">
        <v>541</v>
      </c>
      <c r="W8">
        <v>2010</v>
      </c>
      <c r="Y8" s="44">
        <f>5000/2</f>
        <v>2500</v>
      </c>
      <c r="Z8" s="44">
        <v>0</v>
      </c>
      <c r="AC8" t="s">
        <v>758</v>
      </c>
      <c r="AE8" s="44">
        <v>100000</v>
      </c>
      <c r="AF8" s="44">
        <v>100000</v>
      </c>
    </row>
    <row r="9" spans="2:32" x14ac:dyDescent="0.25">
      <c r="B9" t="s">
        <v>759</v>
      </c>
      <c r="I9" t="s">
        <v>760</v>
      </c>
      <c r="W9">
        <v>2011</v>
      </c>
      <c r="Y9" s="44">
        <v>0</v>
      </c>
      <c r="Z9" s="44">
        <v>0</v>
      </c>
      <c r="AC9" s="32" t="s">
        <v>761</v>
      </c>
      <c r="AE9" s="44">
        <v>2500</v>
      </c>
      <c r="AF9" s="44">
        <v>2500</v>
      </c>
    </row>
    <row r="10" spans="2:32" x14ac:dyDescent="0.25">
      <c r="B10" t="s">
        <v>762</v>
      </c>
      <c r="H10" t="s">
        <v>763</v>
      </c>
      <c r="AC10" s="32" t="s">
        <v>764</v>
      </c>
      <c r="AE10" s="44">
        <v>-5000</v>
      </c>
      <c r="AF10" s="44">
        <v>0</v>
      </c>
    </row>
    <row r="11" spans="2:32" x14ac:dyDescent="0.25">
      <c r="AC11" t="s">
        <v>765</v>
      </c>
      <c r="AE11" s="50">
        <f>SUM(AE8:AE10)</f>
        <v>97500</v>
      </c>
      <c r="AF11" s="50">
        <f>SUM(AF8:AF10)</f>
        <v>102500</v>
      </c>
    </row>
    <row r="12" spans="2:32" x14ac:dyDescent="0.25">
      <c r="I12" t="s">
        <v>766</v>
      </c>
      <c r="AC12" t="s">
        <v>767</v>
      </c>
      <c r="AE12" s="50">
        <f>AE11*24%</f>
        <v>23400</v>
      </c>
      <c r="AF12" s="50">
        <f>AF11*24%</f>
        <v>24600</v>
      </c>
    </row>
    <row r="13" spans="2:32" x14ac:dyDescent="0.25">
      <c r="I13" s="38" t="s">
        <v>768</v>
      </c>
    </row>
    <row r="16" spans="2:32" x14ac:dyDescent="0.25">
      <c r="F16" t="s">
        <v>769</v>
      </c>
      <c r="L16" t="s">
        <v>770</v>
      </c>
    </row>
    <row r="17" spans="1:12" x14ac:dyDescent="0.25">
      <c r="F17" t="s">
        <v>771</v>
      </c>
      <c r="L17" t="s">
        <v>772</v>
      </c>
    </row>
    <row r="18" spans="1:12" x14ac:dyDescent="0.25">
      <c r="F18" s="38" t="s">
        <v>773</v>
      </c>
      <c r="G18" s="38"/>
      <c r="H18" s="38"/>
      <c r="I18" s="38"/>
      <c r="J18" s="38"/>
      <c r="K18" s="38"/>
      <c r="L18" s="38" t="s">
        <v>774</v>
      </c>
    </row>
    <row r="21" spans="1:12" x14ac:dyDescent="0.25">
      <c r="A21" s="21" t="s">
        <v>592</v>
      </c>
    </row>
    <row r="22" spans="1:12" x14ac:dyDescent="0.25">
      <c r="A22" s="18" t="s">
        <v>775</v>
      </c>
    </row>
    <row r="23" spans="1:12" x14ac:dyDescent="0.25">
      <c r="A23" s="18" t="s">
        <v>776</v>
      </c>
    </row>
    <row r="25" spans="1:12" x14ac:dyDescent="0.25">
      <c r="A25" s="18" t="s">
        <v>777</v>
      </c>
      <c r="B25" s="18"/>
      <c r="C25" s="18"/>
      <c r="D25" s="18"/>
      <c r="E25" s="18"/>
      <c r="F25" s="18"/>
      <c r="G25" s="18"/>
      <c r="H25" s="18"/>
      <c r="I25" s="18"/>
    </row>
    <row r="26" spans="1:12" x14ac:dyDescent="0.25">
      <c r="A26" s="42" t="s">
        <v>778</v>
      </c>
      <c r="B26" s="18"/>
      <c r="C26" s="18"/>
      <c r="D26" s="18"/>
      <c r="E26" s="18"/>
      <c r="F26" s="18"/>
      <c r="G26" s="18"/>
      <c r="H26" s="18"/>
      <c r="I26" s="18"/>
    </row>
    <row r="27" spans="1:12" x14ac:dyDescent="0.25">
      <c r="A27" s="42" t="s">
        <v>779</v>
      </c>
      <c r="B27" s="18"/>
      <c r="C27" s="18"/>
      <c r="D27" s="18"/>
      <c r="E27" s="18"/>
      <c r="F27" s="18"/>
      <c r="G27" s="18"/>
      <c r="H27" s="18"/>
      <c r="I27" s="18"/>
    </row>
    <row r="28" spans="1:12" x14ac:dyDescent="0.25">
      <c r="A28" s="42" t="s">
        <v>780</v>
      </c>
      <c r="B28" s="18"/>
      <c r="C28" s="18"/>
      <c r="D28" s="18"/>
      <c r="E28" s="18"/>
      <c r="F28" s="18"/>
      <c r="G28" s="18"/>
      <c r="H28" s="18"/>
      <c r="I28" s="18"/>
    </row>
    <row r="29" spans="1:12" x14ac:dyDescent="0.25">
      <c r="A29" s="42" t="s">
        <v>781</v>
      </c>
      <c r="B29" s="18"/>
      <c r="C29" s="18"/>
      <c r="D29" s="18"/>
      <c r="E29" s="18"/>
      <c r="F29" s="18"/>
      <c r="G29" s="18"/>
      <c r="H29" s="18"/>
      <c r="I29" s="18"/>
    </row>
    <row r="30" spans="1:12" x14ac:dyDescent="0.25">
      <c r="A30" s="42" t="s">
        <v>782</v>
      </c>
      <c r="B30" s="18"/>
      <c r="C30" s="18"/>
      <c r="D30" s="18"/>
      <c r="E30" s="18"/>
      <c r="F30" s="18"/>
      <c r="G30" s="18"/>
      <c r="H30" s="18"/>
      <c r="I30" s="18"/>
    </row>
    <row r="31" spans="1:12" x14ac:dyDescent="0.25">
      <c r="A31" s="42" t="s">
        <v>783</v>
      </c>
      <c r="B31" s="18"/>
      <c r="C31" s="18"/>
      <c r="D31" s="18"/>
      <c r="E31" s="18"/>
      <c r="F31" s="18"/>
      <c r="G31" s="18"/>
      <c r="H31" s="18"/>
      <c r="I31" s="18"/>
    </row>
    <row r="32" spans="1:12" x14ac:dyDescent="0.25">
      <c r="A32" s="18"/>
      <c r="B32" s="18" t="s">
        <v>784</v>
      </c>
      <c r="C32" s="18"/>
      <c r="D32" s="18"/>
      <c r="E32" s="18"/>
      <c r="F32" s="18"/>
      <c r="G32" s="18"/>
      <c r="H32" s="18"/>
      <c r="I32" s="18"/>
    </row>
    <row r="33" spans="1:9" x14ac:dyDescent="0.25">
      <c r="A33" s="18"/>
      <c r="B33" s="18" t="s">
        <v>785</v>
      </c>
      <c r="C33" s="18"/>
      <c r="D33" s="18"/>
      <c r="E33" s="18"/>
      <c r="F33" s="18"/>
      <c r="G33" s="18"/>
      <c r="H33" s="18"/>
      <c r="I33" s="18"/>
    </row>
    <row r="34" spans="1:9" x14ac:dyDescent="0.25">
      <c r="A34" s="18"/>
      <c r="B34" s="18"/>
      <c r="C34" s="18"/>
      <c r="D34" s="18"/>
      <c r="E34" s="18"/>
      <c r="F34" s="18"/>
      <c r="G34" s="18"/>
      <c r="H34" s="18"/>
      <c r="I34" s="18"/>
    </row>
    <row r="35" spans="1:9" x14ac:dyDescent="0.25">
      <c r="A35" s="18"/>
      <c r="B35" s="18"/>
      <c r="C35" s="18"/>
      <c r="D35" s="18"/>
      <c r="E35" s="18"/>
      <c r="F35" s="18"/>
      <c r="G35" s="18"/>
      <c r="H35" s="18"/>
      <c r="I35" s="18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J33"/>
  <sheetViews>
    <sheetView workbookViewId="0"/>
  </sheetViews>
  <sheetFormatPr defaultRowHeight="15" x14ac:dyDescent="0.25"/>
  <cols>
    <col min="19" max="19" width="12.5703125" bestFit="1" customWidth="1"/>
  </cols>
  <sheetData>
    <row r="1" spans="1:36" x14ac:dyDescent="0.25">
      <c r="H1" s="17" t="s">
        <v>786</v>
      </c>
    </row>
    <row r="2" spans="1:36" x14ac:dyDescent="0.25">
      <c r="H2" s="17"/>
    </row>
    <row r="4" spans="1:36" x14ac:dyDescent="0.25">
      <c r="A4" s="18">
        <v>1</v>
      </c>
      <c r="B4" s="19" t="s">
        <v>787</v>
      </c>
      <c r="L4" s="20" t="s">
        <v>788</v>
      </c>
    </row>
    <row r="5" spans="1:36" x14ac:dyDescent="0.25">
      <c r="B5" t="s">
        <v>789</v>
      </c>
      <c r="M5" t="s">
        <v>790</v>
      </c>
      <c r="V5" s="21" t="s">
        <v>791</v>
      </c>
      <c r="AD5" s="21" t="s">
        <v>792</v>
      </c>
    </row>
    <row r="6" spans="1:36" x14ac:dyDescent="0.25">
      <c r="B6" t="s">
        <v>793</v>
      </c>
      <c r="M6" s="22" t="s">
        <v>794</v>
      </c>
    </row>
    <row r="7" spans="1:36" x14ac:dyDescent="0.25">
      <c r="A7" t="s">
        <v>15</v>
      </c>
      <c r="B7" t="s">
        <v>795</v>
      </c>
      <c r="M7" t="s">
        <v>796</v>
      </c>
      <c r="U7" s="23" t="s">
        <v>797</v>
      </c>
      <c r="Y7" s="23" t="s">
        <v>798</v>
      </c>
      <c r="AC7">
        <v>1</v>
      </c>
      <c r="AD7" t="s">
        <v>799</v>
      </c>
      <c r="AJ7" t="s">
        <v>800</v>
      </c>
    </row>
    <row r="8" spans="1:36" x14ac:dyDescent="0.25">
      <c r="B8" t="s">
        <v>801</v>
      </c>
      <c r="U8" t="s">
        <v>802</v>
      </c>
      <c r="Y8" t="s">
        <v>802</v>
      </c>
      <c r="AC8">
        <v>2</v>
      </c>
      <c r="AD8" t="s">
        <v>803</v>
      </c>
      <c r="AJ8" t="s">
        <v>804</v>
      </c>
    </row>
    <row r="9" spans="1:36" ht="47.45" customHeight="1" x14ac:dyDescent="0.25">
      <c r="B9" t="s">
        <v>805</v>
      </c>
      <c r="U9" s="24" t="s">
        <v>806</v>
      </c>
      <c r="Y9" s="24" t="s">
        <v>807</v>
      </c>
      <c r="AC9" s="24">
        <v>3</v>
      </c>
      <c r="AD9" s="177" t="s">
        <v>808</v>
      </c>
      <c r="AE9" s="177"/>
      <c r="AF9" s="177"/>
      <c r="AG9" s="177"/>
      <c r="AH9" s="177"/>
      <c r="AI9" s="177"/>
    </row>
    <row r="10" spans="1:36" x14ac:dyDescent="0.25">
      <c r="B10" t="s">
        <v>809</v>
      </c>
      <c r="S10" t="s">
        <v>169</v>
      </c>
      <c r="AC10">
        <v>4</v>
      </c>
      <c r="AD10" t="s">
        <v>810</v>
      </c>
    </row>
    <row r="11" spans="1:36" x14ac:dyDescent="0.25">
      <c r="R11" t="s">
        <v>811</v>
      </c>
      <c r="S11" t="s">
        <v>812</v>
      </c>
      <c r="T11" t="s">
        <v>813</v>
      </c>
      <c r="U11" s="23" t="s">
        <v>814</v>
      </c>
      <c r="Y11" s="23" t="s">
        <v>814</v>
      </c>
    </row>
    <row r="12" spans="1:36" x14ac:dyDescent="0.25">
      <c r="B12" s="25" t="s">
        <v>815</v>
      </c>
      <c r="S12" t="s">
        <v>816</v>
      </c>
      <c r="T12" t="s">
        <v>817</v>
      </c>
    </row>
    <row r="13" spans="1:36" x14ac:dyDescent="0.25">
      <c r="A13">
        <v>1</v>
      </c>
      <c r="B13" t="s">
        <v>818</v>
      </c>
    </row>
    <row r="14" spans="1:36" x14ac:dyDescent="0.25">
      <c r="A14">
        <v>2</v>
      </c>
      <c r="B14" t="s">
        <v>819</v>
      </c>
      <c r="R14" t="s">
        <v>820</v>
      </c>
      <c r="S14" t="s">
        <v>812</v>
      </c>
      <c r="T14" t="s">
        <v>813</v>
      </c>
      <c r="U14" s="23" t="s">
        <v>814</v>
      </c>
      <c r="Y14" s="26" t="s">
        <v>821</v>
      </c>
    </row>
    <row r="15" spans="1:36" x14ac:dyDescent="0.25">
      <c r="B15" t="s">
        <v>822</v>
      </c>
      <c r="S15" t="s">
        <v>816</v>
      </c>
      <c r="T15" t="s">
        <v>813</v>
      </c>
    </row>
    <row r="16" spans="1:36" x14ac:dyDescent="0.25">
      <c r="A16">
        <v>3</v>
      </c>
      <c r="B16" t="s">
        <v>823</v>
      </c>
    </row>
    <row r="17" spans="1:32" x14ac:dyDescent="0.25">
      <c r="A17">
        <v>4</v>
      </c>
      <c r="B17" t="s">
        <v>824</v>
      </c>
      <c r="H17" s="26" t="s">
        <v>825</v>
      </c>
      <c r="U17" s="27" t="s">
        <v>826</v>
      </c>
    </row>
    <row r="18" spans="1:32" x14ac:dyDescent="0.25">
      <c r="U18" t="s">
        <v>827</v>
      </c>
    </row>
    <row r="20" spans="1:32" x14ac:dyDescent="0.25">
      <c r="U20" s="21" t="s">
        <v>828</v>
      </c>
    </row>
    <row r="21" spans="1:32" x14ac:dyDescent="0.25">
      <c r="T21">
        <v>1</v>
      </c>
      <c r="U21" t="s">
        <v>829</v>
      </c>
    </row>
    <row r="22" spans="1:32" x14ac:dyDescent="0.25">
      <c r="T22">
        <v>2</v>
      </c>
      <c r="U22" t="s">
        <v>830</v>
      </c>
      <c r="AD22" t="s">
        <v>831</v>
      </c>
      <c r="AF22" t="s">
        <v>832</v>
      </c>
    </row>
    <row r="23" spans="1:32" x14ac:dyDescent="0.25">
      <c r="T23">
        <v>3</v>
      </c>
      <c r="U23" t="s">
        <v>833</v>
      </c>
    </row>
    <row r="24" spans="1:32" x14ac:dyDescent="0.25">
      <c r="T24">
        <v>4</v>
      </c>
      <c r="U24" t="s">
        <v>834</v>
      </c>
    </row>
    <row r="33" spans="31:31" x14ac:dyDescent="0.25">
      <c r="AE33">
        <v>7500</v>
      </c>
    </row>
  </sheetData>
  <mergeCells count="1">
    <mergeCell ref="AD9:AI9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L70"/>
  <sheetViews>
    <sheetView workbookViewId="0">
      <selection activeCell="I21" sqref="I21"/>
    </sheetView>
  </sheetViews>
  <sheetFormatPr defaultRowHeight="15" x14ac:dyDescent="0.25"/>
  <cols>
    <col min="4" max="4" width="9.28515625" bestFit="1" customWidth="1"/>
    <col min="8" max="8" width="12.140625" customWidth="1"/>
    <col min="9" max="9" width="10.5703125" customWidth="1"/>
    <col min="10" max="10" width="15.42578125" customWidth="1"/>
    <col min="12" max="12" width="9.85546875" customWidth="1"/>
    <col min="15" max="15" width="9.5703125" customWidth="1"/>
    <col min="26" max="26" width="17.5703125" bestFit="1" customWidth="1"/>
  </cols>
  <sheetData>
    <row r="2" spans="4:27" x14ac:dyDescent="0.25">
      <c r="R2" t="s">
        <v>835</v>
      </c>
    </row>
    <row r="3" spans="4:27" x14ac:dyDescent="0.25">
      <c r="J3" t="s">
        <v>836</v>
      </c>
      <c r="R3" t="s">
        <v>837</v>
      </c>
    </row>
    <row r="4" spans="4:27" x14ac:dyDescent="0.25">
      <c r="R4" t="s">
        <v>838</v>
      </c>
    </row>
    <row r="6" spans="4:27" x14ac:dyDescent="0.25">
      <c r="N6" s="112" t="s">
        <v>839</v>
      </c>
      <c r="O6" s="112" t="s">
        <v>840</v>
      </c>
      <c r="U6" t="s">
        <v>841</v>
      </c>
    </row>
    <row r="7" spans="4:27" x14ac:dyDescent="0.25">
      <c r="H7" t="s">
        <v>842</v>
      </c>
      <c r="I7" s="1"/>
      <c r="J7" s="82" t="s">
        <v>843</v>
      </c>
      <c r="K7" s="3"/>
      <c r="L7" s="21" t="s">
        <v>844</v>
      </c>
      <c r="N7" s="22" t="s">
        <v>845</v>
      </c>
      <c r="P7" s="205" t="s">
        <v>846</v>
      </c>
      <c r="Q7" s="205"/>
      <c r="R7" s="205"/>
      <c r="S7" s="205"/>
      <c r="T7" s="206"/>
      <c r="U7" s="1"/>
      <c r="V7" s="54" t="s">
        <v>847</v>
      </c>
      <c r="W7" s="54" t="s">
        <v>848</v>
      </c>
      <c r="X7" s="54" t="s">
        <v>849</v>
      </c>
      <c r="Y7" s="54" t="s">
        <v>850</v>
      </c>
      <c r="Z7" s="54" t="s">
        <v>851</v>
      </c>
      <c r="AA7" s="54" t="s">
        <v>852</v>
      </c>
    </row>
    <row r="8" spans="4:27" x14ac:dyDescent="0.25">
      <c r="I8" s="99"/>
      <c r="J8" s="100" t="s">
        <v>853</v>
      </c>
      <c r="K8" s="101"/>
      <c r="L8" s="21" t="s">
        <v>854</v>
      </c>
      <c r="N8" s="18" t="s">
        <v>855</v>
      </c>
      <c r="P8" s="205"/>
      <c r="Q8" s="205"/>
      <c r="R8" s="205"/>
      <c r="S8" s="205"/>
      <c r="T8" s="206"/>
      <c r="U8" s="4"/>
      <c r="V8" s="54"/>
      <c r="W8" s="54"/>
      <c r="X8" s="54"/>
      <c r="Y8" s="54"/>
      <c r="Z8" s="54"/>
      <c r="AA8" s="54"/>
    </row>
    <row r="9" spans="4:27" x14ac:dyDescent="0.25">
      <c r="I9" s="102"/>
      <c r="J9" s="103"/>
      <c r="K9" s="104"/>
      <c r="N9" s="112" t="s">
        <v>856</v>
      </c>
      <c r="U9" s="4" t="s">
        <v>857</v>
      </c>
      <c r="V9" s="54" t="s">
        <v>858</v>
      </c>
      <c r="W9" s="54" t="s">
        <v>858</v>
      </c>
      <c r="X9" s="54" t="s">
        <v>858</v>
      </c>
      <c r="Y9" s="54"/>
      <c r="Z9" s="207" t="s">
        <v>859</v>
      </c>
      <c r="AA9" s="54"/>
    </row>
    <row r="10" spans="4:27" x14ac:dyDescent="0.25">
      <c r="I10" s="105" t="s">
        <v>860</v>
      </c>
      <c r="J10" s="106" t="s">
        <v>861</v>
      </c>
      <c r="K10" s="107" t="s">
        <v>862</v>
      </c>
      <c r="O10" t="s">
        <v>863</v>
      </c>
      <c r="U10" s="4"/>
      <c r="V10" s="54"/>
      <c r="W10" s="54"/>
      <c r="X10" s="54"/>
      <c r="Y10" s="54"/>
      <c r="Z10" s="208"/>
      <c r="AA10" s="54"/>
    </row>
    <row r="11" spans="4:27" x14ac:dyDescent="0.25">
      <c r="U11" s="4"/>
      <c r="V11" s="54"/>
      <c r="W11" s="54"/>
      <c r="X11" s="54"/>
      <c r="Y11" s="54"/>
      <c r="Z11" s="208"/>
      <c r="AA11" s="54"/>
    </row>
    <row r="12" spans="4:27" x14ac:dyDescent="0.25">
      <c r="U12" s="4"/>
      <c r="V12" s="54"/>
      <c r="W12" s="54"/>
      <c r="X12" s="54"/>
      <c r="Y12" s="54"/>
      <c r="Z12" s="209"/>
      <c r="AA12" s="54"/>
    </row>
    <row r="13" spans="4:27" x14ac:dyDescent="0.25">
      <c r="L13" s="9">
        <v>44197</v>
      </c>
      <c r="U13" s="4"/>
      <c r="V13" s="54"/>
      <c r="W13" s="54"/>
      <c r="X13" s="54"/>
      <c r="Y13" s="54"/>
      <c r="Z13" s="54"/>
      <c r="AA13" s="54"/>
    </row>
    <row r="14" spans="4:27" x14ac:dyDescent="0.25">
      <c r="D14" t="s">
        <v>864</v>
      </c>
      <c r="F14" t="s">
        <v>865</v>
      </c>
      <c r="H14" t="s">
        <v>866</v>
      </c>
      <c r="J14" s="38" t="s">
        <v>867</v>
      </c>
      <c r="L14" t="s">
        <v>868</v>
      </c>
      <c r="P14" t="s">
        <v>869</v>
      </c>
      <c r="U14" s="4"/>
      <c r="V14" s="54"/>
      <c r="W14" s="54"/>
      <c r="X14" s="54"/>
      <c r="Y14" s="54"/>
      <c r="Z14" s="54"/>
      <c r="AA14" s="54"/>
    </row>
    <row r="15" spans="4:27" x14ac:dyDescent="0.25">
      <c r="D15" t="s">
        <v>870</v>
      </c>
      <c r="F15" t="s">
        <v>871</v>
      </c>
      <c r="H15" t="s">
        <v>872</v>
      </c>
      <c r="J15" t="s">
        <v>873</v>
      </c>
      <c r="L15" t="s">
        <v>874</v>
      </c>
      <c r="P15" t="s">
        <v>875</v>
      </c>
      <c r="R15" s="22" t="s">
        <v>876</v>
      </c>
      <c r="U15" s="4"/>
      <c r="V15" s="54"/>
      <c r="W15" s="54"/>
      <c r="X15" s="54"/>
      <c r="Y15" s="54"/>
      <c r="Z15" s="54"/>
      <c r="AA15" s="54"/>
    </row>
    <row r="16" spans="4:27" x14ac:dyDescent="0.25">
      <c r="D16" s="108">
        <v>0.51</v>
      </c>
      <c r="F16" s="66">
        <v>0.45</v>
      </c>
      <c r="H16" s="66">
        <v>0.3</v>
      </c>
      <c r="J16" s="66">
        <v>0.5</v>
      </c>
      <c r="L16" s="66">
        <v>0.8</v>
      </c>
      <c r="U16" s="10"/>
      <c r="V16" s="54"/>
      <c r="W16" s="54"/>
      <c r="X16" s="54"/>
      <c r="Y16" s="54"/>
      <c r="Z16" s="54"/>
      <c r="AA16" s="54"/>
    </row>
    <row r="17" spans="1:36" x14ac:dyDescent="0.25">
      <c r="D17" s="81" t="s">
        <v>877</v>
      </c>
      <c r="E17" s="21"/>
      <c r="F17" s="81" t="s">
        <v>877</v>
      </c>
      <c r="G17" s="21"/>
      <c r="H17" s="81" t="s">
        <v>877</v>
      </c>
      <c r="I17" s="21"/>
      <c r="J17" s="81" t="s">
        <v>877</v>
      </c>
      <c r="K17" s="21"/>
      <c r="L17" s="81" t="s">
        <v>877</v>
      </c>
      <c r="M17" s="21"/>
      <c r="N17" s="21"/>
      <c r="O17" s="21"/>
      <c r="P17" s="81" t="s">
        <v>877</v>
      </c>
      <c r="U17" s="112"/>
    </row>
    <row r="18" spans="1:36" x14ac:dyDescent="0.25">
      <c r="B18" s="22" t="s">
        <v>878</v>
      </c>
      <c r="D18" s="112" t="s">
        <v>839</v>
      </c>
      <c r="E18" s="112"/>
      <c r="F18" s="112" t="s">
        <v>839</v>
      </c>
      <c r="G18" s="112"/>
      <c r="H18" s="112" t="s">
        <v>879</v>
      </c>
      <c r="I18" s="112"/>
      <c r="J18" s="112" t="s">
        <v>880</v>
      </c>
      <c r="K18" s="112"/>
      <c r="L18" s="112" t="s">
        <v>881</v>
      </c>
      <c r="M18" s="112"/>
      <c r="N18" s="112"/>
      <c r="O18" s="112"/>
      <c r="P18" s="112" t="s">
        <v>882</v>
      </c>
      <c r="W18" s="112" t="s">
        <v>883</v>
      </c>
      <c r="X18" s="112"/>
      <c r="Y18" s="112"/>
      <c r="Z18" s="112"/>
      <c r="AA18" s="112" t="s">
        <v>884</v>
      </c>
      <c r="AB18" s="112"/>
    </row>
    <row r="19" spans="1:36" x14ac:dyDescent="0.25">
      <c r="H19" s="36" t="s">
        <v>885</v>
      </c>
      <c r="L19" s="112" t="s">
        <v>886</v>
      </c>
      <c r="Q19" s="112">
        <v>100</v>
      </c>
      <c r="W19" s="112"/>
      <c r="X19" s="112"/>
      <c r="Y19" s="112"/>
      <c r="Z19" s="112"/>
      <c r="AA19" s="112" t="s">
        <v>887</v>
      </c>
      <c r="AB19" s="112"/>
      <c r="AD19" t="s">
        <v>888</v>
      </c>
      <c r="AE19" t="s">
        <v>889</v>
      </c>
    </row>
    <row r="20" spans="1:36" x14ac:dyDescent="0.25">
      <c r="H20" s="36"/>
      <c r="L20" s="112" t="s">
        <v>890</v>
      </c>
      <c r="Q20" s="112">
        <v>80</v>
      </c>
      <c r="AA20" s="112" t="s">
        <v>891</v>
      </c>
      <c r="AD20" t="s">
        <v>892</v>
      </c>
      <c r="AE20" t="s">
        <v>893</v>
      </c>
    </row>
    <row r="21" spans="1:36" x14ac:dyDescent="0.25">
      <c r="H21" s="36"/>
      <c r="L21" s="112" t="s">
        <v>894</v>
      </c>
      <c r="Q21" s="112">
        <v>20</v>
      </c>
      <c r="R21" s="112" t="s">
        <v>895</v>
      </c>
      <c r="AA21" s="112" t="s">
        <v>896</v>
      </c>
    </row>
    <row r="22" spans="1:36" x14ac:dyDescent="0.25">
      <c r="H22" s="36"/>
      <c r="R22" s="112" t="s">
        <v>897</v>
      </c>
      <c r="AA22" s="112" t="s">
        <v>898</v>
      </c>
    </row>
    <row r="24" spans="1:36" x14ac:dyDescent="0.25">
      <c r="A24" t="s">
        <v>899</v>
      </c>
      <c r="C24" s="1"/>
      <c r="D24" s="2" t="s">
        <v>900</v>
      </c>
      <c r="E24" s="2"/>
      <c r="F24" s="2" t="s">
        <v>900</v>
      </c>
      <c r="G24" s="3"/>
      <c r="H24" s="1" t="s">
        <v>901</v>
      </c>
      <c r="I24" s="3"/>
      <c r="J24" s="109" t="s">
        <v>901</v>
      </c>
      <c r="K24" s="1"/>
      <c r="L24" s="2" t="s">
        <v>900</v>
      </c>
      <c r="M24" s="3"/>
      <c r="N24" s="1"/>
      <c r="O24" s="2"/>
      <c r="P24" s="2" t="s">
        <v>902</v>
      </c>
      <c r="Q24" s="2"/>
      <c r="R24" s="3"/>
    </row>
    <row r="25" spans="1:36" x14ac:dyDescent="0.25">
      <c r="C25" s="4"/>
      <c r="G25" s="5"/>
      <c r="H25" s="4"/>
      <c r="I25" s="5"/>
      <c r="J25" s="110"/>
      <c r="K25" s="4"/>
      <c r="M25" s="5"/>
      <c r="N25" s="4"/>
      <c r="R25" s="5"/>
      <c r="Y25" s="112"/>
      <c r="Z25" s="112"/>
      <c r="AA25" s="112" t="s">
        <v>903</v>
      </c>
      <c r="AB25" s="112"/>
      <c r="AC25" s="112"/>
      <c r="AD25" s="112"/>
      <c r="AE25" s="112"/>
      <c r="AF25" s="112"/>
      <c r="AG25" s="112"/>
      <c r="AH25" s="112"/>
      <c r="AI25" s="112"/>
      <c r="AJ25" s="112"/>
    </row>
    <row r="26" spans="1:36" x14ac:dyDescent="0.25">
      <c r="A26" t="s">
        <v>904</v>
      </c>
      <c r="C26" s="4"/>
      <c r="D26" t="s">
        <v>905</v>
      </c>
      <c r="F26" t="s">
        <v>905</v>
      </c>
      <c r="G26" s="5"/>
      <c r="H26" s="4" t="s">
        <v>906</v>
      </c>
      <c r="I26" s="5"/>
      <c r="J26" s="110" t="s">
        <v>906</v>
      </c>
      <c r="K26" s="4"/>
      <c r="L26" t="s">
        <v>905</v>
      </c>
      <c r="M26" s="5"/>
      <c r="N26" s="4"/>
      <c r="P26" t="s">
        <v>907</v>
      </c>
      <c r="R26" s="5"/>
      <c r="Y26" s="112"/>
      <c r="Z26" s="114" t="s">
        <v>295</v>
      </c>
      <c r="AA26" s="112" t="s">
        <v>908</v>
      </c>
      <c r="AB26" s="112"/>
      <c r="AC26" s="112"/>
      <c r="AD26" s="112" t="s">
        <v>909</v>
      </c>
      <c r="AE26" s="112"/>
      <c r="AF26" s="112"/>
      <c r="AG26" s="112" t="s">
        <v>910</v>
      </c>
      <c r="AH26" s="112"/>
      <c r="AI26" s="112"/>
      <c r="AJ26" s="112"/>
    </row>
    <row r="27" spans="1:36" x14ac:dyDescent="0.25">
      <c r="C27" s="4"/>
      <c r="D27" t="s">
        <v>911</v>
      </c>
      <c r="F27" t="s">
        <v>911</v>
      </c>
      <c r="G27" s="5"/>
      <c r="H27" s="4"/>
      <c r="I27" s="5"/>
      <c r="J27" s="110" t="s">
        <v>912</v>
      </c>
      <c r="K27" s="4"/>
      <c r="L27" t="s">
        <v>911</v>
      </c>
      <c r="M27" s="5"/>
      <c r="N27" s="4"/>
      <c r="R27" s="5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</row>
    <row r="28" spans="1:36" x14ac:dyDescent="0.25">
      <c r="C28" s="4"/>
      <c r="G28" s="5"/>
      <c r="H28" s="4"/>
      <c r="I28" s="5"/>
      <c r="J28" s="110"/>
      <c r="K28" s="4"/>
      <c r="M28" s="5"/>
      <c r="N28" s="4"/>
      <c r="R28" s="5"/>
      <c r="Y28" s="112"/>
      <c r="Z28" s="112"/>
      <c r="AA28" s="112"/>
      <c r="AB28" s="112" t="s">
        <v>913</v>
      </c>
      <c r="AC28" s="112"/>
      <c r="AD28" s="112" t="s">
        <v>914</v>
      </c>
      <c r="AE28" s="112"/>
      <c r="AF28" s="112"/>
      <c r="AG28" s="112"/>
      <c r="AH28" s="112"/>
      <c r="AI28" s="112"/>
      <c r="AJ28" s="112"/>
    </row>
    <row r="29" spans="1:36" x14ac:dyDescent="0.25">
      <c r="A29" t="s">
        <v>915</v>
      </c>
      <c r="C29" s="4"/>
      <c r="D29" t="s">
        <v>368</v>
      </c>
      <c r="F29" t="s">
        <v>368</v>
      </c>
      <c r="G29" s="5"/>
      <c r="H29" s="4" t="s">
        <v>373</v>
      </c>
      <c r="I29" s="5"/>
      <c r="J29" s="110" t="s">
        <v>916</v>
      </c>
      <c r="K29" s="4"/>
      <c r="L29" t="s">
        <v>368</v>
      </c>
      <c r="M29" s="5"/>
      <c r="N29" s="4"/>
      <c r="P29" t="s">
        <v>917</v>
      </c>
      <c r="R29" s="5"/>
      <c r="T29" t="s">
        <v>918</v>
      </c>
      <c r="V29" t="s">
        <v>919</v>
      </c>
      <c r="Y29" s="112"/>
      <c r="Z29" s="112" t="s">
        <v>920</v>
      </c>
      <c r="AA29" s="112"/>
      <c r="AB29" s="115">
        <v>0.15</v>
      </c>
      <c r="AC29" s="112" t="s">
        <v>921</v>
      </c>
      <c r="AD29" s="112"/>
      <c r="AE29" s="112"/>
      <c r="AF29" s="112"/>
      <c r="AG29" s="112"/>
      <c r="AH29" s="112"/>
      <c r="AI29" s="112"/>
      <c r="AJ29" s="112"/>
    </row>
    <row r="30" spans="1:36" x14ac:dyDescent="0.25">
      <c r="A30" s="112" t="s">
        <v>922</v>
      </c>
      <c r="C30" s="16" t="s">
        <v>923</v>
      </c>
      <c r="G30" s="5"/>
      <c r="H30" s="195" t="s">
        <v>924</v>
      </c>
      <c r="I30" s="196"/>
      <c r="J30" s="204" t="s">
        <v>925</v>
      </c>
      <c r="K30" s="4"/>
      <c r="L30" t="s">
        <v>926</v>
      </c>
      <c r="M30" s="5"/>
      <c r="N30" s="4"/>
      <c r="R30" s="5"/>
      <c r="T30" t="s">
        <v>848</v>
      </c>
      <c r="V30" t="s">
        <v>927</v>
      </c>
      <c r="Y30" s="112" t="s">
        <v>928</v>
      </c>
      <c r="Z30" s="112"/>
      <c r="AA30" s="112" t="s">
        <v>929</v>
      </c>
      <c r="AB30" s="113">
        <v>0.3</v>
      </c>
      <c r="AC30" s="112" t="s">
        <v>365</v>
      </c>
      <c r="AD30" s="112"/>
      <c r="AE30" s="112"/>
      <c r="AF30" s="112"/>
      <c r="AG30" s="112"/>
      <c r="AH30" s="112"/>
      <c r="AI30" s="112"/>
      <c r="AJ30" s="112"/>
    </row>
    <row r="31" spans="1:36" x14ac:dyDescent="0.25">
      <c r="C31" s="16" t="s">
        <v>930</v>
      </c>
      <c r="G31" s="5"/>
      <c r="H31" s="195"/>
      <c r="I31" s="196"/>
      <c r="J31" s="204"/>
      <c r="K31" s="4"/>
      <c r="L31" t="s">
        <v>931</v>
      </c>
      <c r="M31" s="5"/>
      <c r="N31" s="4"/>
      <c r="R31" s="5"/>
      <c r="T31" t="s">
        <v>932</v>
      </c>
      <c r="V31" s="76">
        <f>300/800</f>
        <v>0.375</v>
      </c>
      <c r="Y31" s="112" t="s">
        <v>933</v>
      </c>
      <c r="Z31" s="112"/>
      <c r="AA31" s="112" t="s">
        <v>934</v>
      </c>
      <c r="AB31" s="113">
        <v>0.1</v>
      </c>
      <c r="AC31" s="112" t="s">
        <v>519</v>
      </c>
      <c r="AD31" s="112"/>
      <c r="AE31" s="112"/>
      <c r="AF31" s="112"/>
      <c r="AG31" s="112"/>
      <c r="AH31" s="112"/>
      <c r="AI31" s="112"/>
      <c r="AJ31" s="112"/>
    </row>
    <row r="32" spans="1:36" x14ac:dyDescent="0.25">
      <c r="C32" s="33" t="s">
        <v>935</v>
      </c>
      <c r="D32" s="11"/>
      <c r="E32" s="11"/>
      <c r="F32" s="11"/>
      <c r="G32" s="12"/>
      <c r="H32" s="202"/>
      <c r="I32" s="203"/>
      <c r="J32" s="111"/>
      <c r="K32" s="10"/>
      <c r="L32" s="11" t="s">
        <v>897</v>
      </c>
      <c r="M32" s="12"/>
      <c r="N32" s="10"/>
      <c r="O32" s="11"/>
      <c r="P32" s="11"/>
      <c r="Q32" s="11"/>
      <c r="R32" s="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</row>
    <row r="33" spans="1:38" x14ac:dyDescent="0.25">
      <c r="Y33" s="112"/>
      <c r="Z33" s="114" t="s">
        <v>300</v>
      </c>
      <c r="AA33" s="112" t="s">
        <v>936</v>
      </c>
      <c r="AB33" s="112"/>
      <c r="AC33" s="112"/>
      <c r="AD33" s="112"/>
      <c r="AE33" s="112"/>
      <c r="AF33" s="112"/>
      <c r="AG33" s="112"/>
      <c r="AH33" s="112"/>
      <c r="AI33" s="112"/>
      <c r="AJ33" s="112"/>
    </row>
    <row r="34" spans="1:38" x14ac:dyDescent="0.25">
      <c r="A34" t="s">
        <v>911</v>
      </c>
      <c r="C34" s="32" t="s">
        <v>937</v>
      </c>
      <c r="AA34" s="112" t="s">
        <v>938</v>
      </c>
    </row>
    <row r="35" spans="1:38" x14ac:dyDescent="0.25">
      <c r="C35" s="32" t="s">
        <v>939</v>
      </c>
      <c r="D35" s="112" t="s">
        <v>940</v>
      </c>
      <c r="F35" s="112" t="s">
        <v>941</v>
      </c>
      <c r="I35" s="112" t="s">
        <v>942</v>
      </c>
      <c r="L35" s="112" t="s">
        <v>943</v>
      </c>
      <c r="T35" t="s">
        <v>944</v>
      </c>
      <c r="V35" t="s">
        <v>945</v>
      </c>
    </row>
    <row r="36" spans="1:38" x14ac:dyDescent="0.25">
      <c r="C36" s="32" t="s">
        <v>946</v>
      </c>
      <c r="E36" t="s">
        <v>842</v>
      </c>
      <c r="G36" t="s">
        <v>947</v>
      </c>
      <c r="T36" t="s">
        <v>849</v>
      </c>
      <c r="V36" t="s">
        <v>948</v>
      </c>
      <c r="Z36" s="116" t="s">
        <v>303</v>
      </c>
      <c r="AA36" s="117" t="s">
        <v>949</v>
      </c>
      <c r="AB36" s="112" t="s">
        <v>941</v>
      </c>
      <c r="AG36" s="112" t="s">
        <v>942</v>
      </c>
      <c r="AL36" s="112" t="s">
        <v>943</v>
      </c>
    </row>
    <row r="37" spans="1:38" x14ac:dyDescent="0.25">
      <c r="B37" t="s">
        <v>950</v>
      </c>
      <c r="C37" s="32" t="s">
        <v>951</v>
      </c>
      <c r="F37" s="112" t="s">
        <v>952</v>
      </c>
      <c r="T37" t="s">
        <v>932</v>
      </c>
      <c r="V37" s="76">
        <f>150/1000</f>
        <v>0.15</v>
      </c>
    </row>
    <row r="38" spans="1:38" x14ac:dyDescent="0.25">
      <c r="D38" t="s">
        <v>953</v>
      </c>
      <c r="Z38" s="116" t="s">
        <v>345</v>
      </c>
      <c r="AA38" s="117" t="s">
        <v>954</v>
      </c>
      <c r="AC38" t="s">
        <v>842</v>
      </c>
      <c r="AE38" t="s">
        <v>947</v>
      </c>
    </row>
    <row r="39" spans="1:38" x14ac:dyDescent="0.25">
      <c r="D39" t="s">
        <v>955</v>
      </c>
      <c r="G39" s="112" t="s">
        <v>956</v>
      </c>
    </row>
    <row r="40" spans="1:38" x14ac:dyDescent="0.25">
      <c r="Z40" s="114" t="s">
        <v>347</v>
      </c>
      <c r="AA40" s="112" t="s">
        <v>950</v>
      </c>
      <c r="AB40" s="118" t="s">
        <v>951</v>
      </c>
      <c r="AC40" s="112"/>
      <c r="AD40" s="112"/>
      <c r="AE40" s="112" t="s">
        <v>952</v>
      </c>
      <c r="AF40" s="112"/>
      <c r="AG40" s="112"/>
      <c r="AH40" s="112"/>
    </row>
    <row r="41" spans="1:38" x14ac:dyDescent="0.25">
      <c r="Z41" s="112"/>
      <c r="AA41" s="112"/>
      <c r="AB41" s="112" t="s">
        <v>957</v>
      </c>
      <c r="AC41" s="112" t="s">
        <v>953</v>
      </c>
      <c r="AD41" s="112"/>
      <c r="AE41" s="112"/>
      <c r="AF41" s="112"/>
      <c r="AG41" s="112"/>
      <c r="AH41" s="112"/>
    </row>
    <row r="42" spans="1:38" x14ac:dyDescent="0.25">
      <c r="A42" s="39" t="s">
        <v>592</v>
      </c>
      <c r="Z42" s="112"/>
      <c r="AA42" s="112"/>
      <c r="AB42" s="112" t="s">
        <v>958</v>
      </c>
      <c r="AC42" s="112" t="s">
        <v>955</v>
      </c>
      <c r="AD42" s="112"/>
      <c r="AE42" s="112"/>
      <c r="AF42" s="112" t="s">
        <v>956</v>
      </c>
      <c r="AG42" s="112"/>
      <c r="AH42" s="112"/>
    </row>
    <row r="43" spans="1:38" x14ac:dyDescent="0.25">
      <c r="B43" t="s">
        <v>959</v>
      </c>
      <c r="F43" s="112" t="s">
        <v>960</v>
      </c>
    </row>
    <row r="44" spans="1:38" x14ac:dyDescent="0.25">
      <c r="B44" t="s">
        <v>961</v>
      </c>
    </row>
    <row r="45" spans="1:38" x14ac:dyDescent="0.25">
      <c r="B45" t="s">
        <v>962</v>
      </c>
    </row>
    <row r="46" spans="1:38" x14ac:dyDescent="0.25">
      <c r="B46" t="s">
        <v>368</v>
      </c>
    </row>
    <row r="47" spans="1:38" x14ac:dyDescent="0.25">
      <c r="B47" t="s">
        <v>373</v>
      </c>
    </row>
    <row r="48" spans="1:38" x14ac:dyDescent="0.25">
      <c r="B48" t="s">
        <v>916</v>
      </c>
    </row>
    <row r="49" spans="1:5" x14ac:dyDescent="0.25">
      <c r="B49" t="s">
        <v>963</v>
      </c>
    </row>
    <row r="50" spans="1:5" x14ac:dyDescent="0.25">
      <c r="B50" t="s">
        <v>964</v>
      </c>
    </row>
    <row r="51" spans="1:5" x14ac:dyDescent="0.25">
      <c r="B51" t="s">
        <v>965</v>
      </c>
    </row>
    <row r="52" spans="1:5" x14ac:dyDescent="0.25">
      <c r="B52" t="s">
        <v>966</v>
      </c>
    </row>
    <row r="54" spans="1:5" x14ac:dyDescent="0.25">
      <c r="B54" s="112" t="s">
        <v>967</v>
      </c>
      <c r="C54" s="112"/>
      <c r="D54" s="112"/>
      <c r="E54" s="112"/>
    </row>
    <row r="55" spans="1:5" x14ac:dyDescent="0.25">
      <c r="B55" s="112" t="s">
        <v>968</v>
      </c>
      <c r="C55" s="112"/>
      <c r="D55" s="112"/>
      <c r="E55" s="112"/>
    </row>
    <row r="56" spans="1:5" x14ac:dyDescent="0.25">
      <c r="B56" s="112" t="s">
        <v>969</v>
      </c>
      <c r="C56" s="112"/>
      <c r="D56" s="112"/>
      <c r="E56" s="112"/>
    </row>
    <row r="57" spans="1:5" x14ac:dyDescent="0.25">
      <c r="B57" s="112"/>
      <c r="C57" s="112" t="s">
        <v>970</v>
      </c>
      <c r="D57" s="112"/>
      <c r="E57" s="112"/>
    </row>
    <row r="58" spans="1:5" x14ac:dyDescent="0.25">
      <c r="B58" s="112"/>
      <c r="C58" s="112"/>
      <c r="D58" s="112"/>
      <c r="E58" s="112"/>
    </row>
    <row r="59" spans="1:5" x14ac:dyDescent="0.25">
      <c r="B59" s="112"/>
      <c r="C59" s="112"/>
      <c r="D59" s="112"/>
      <c r="E59" s="112"/>
    </row>
    <row r="60" spans="1:5" x14ac:dyDescent="0.25">
      <c r="B60" s="112" t="s">
        <v>971</v>
      </c>
      <c r="C60" s="112"/>
      <c r="D60" s="112"/>
      <c r="E60" s="112"/>
    </row>
    <row r="61" spans="1:5" x14ac:dyDescent="0.25">
      <c r="A61" s="112">
        <v>1</v>
      </c>
      <c r="B61" s="112" t="s">
        <v>972</v>
      </c>
      <c r="C61" s="112"/>
      <c r="D61" s="112"/>
      <c r="E61" s="112"/>
    </row>
    <row r="62" spans="1:5" x14ac:dyDescent="0.25">
      <c r="A62" s="112">
        <v>2</v>
      </c>
      <c r="B62" s="112" t="s">
        <v>973</v>
      </c>
      <c r="C62" s="112"/>
      <c r="D62" s="112"/>
      <c r="E62" s="112"/>
    </row>
    <row r="63" spans="1:5" x14ac:dyDescent="0.25">
      <c r="A63" s="112"/>
      <c r="B63" s="112" t="s">
        <v>974</v>
      </c>
      <c r="C63" s="112"/>
      <c r="D63" s="112"/>
      <c r="E63" s="112"/>
    </row>
    <row r="64" spans="1:5" x14ac:dyDescent="0.25">
      <c r="A64" s="112"/>
      <c r="B64" s="112" t="s">
        <v>936</v>
      </c>
      <c r="C64" s="112"/>
      <c r="D64" s="112"/>
      <c r="E64" s="112"/>
    </row>
    <row r="65" spans="1:5" x14ac:dyDescent="0.25">
      <c r="A65" s="112"/>
      <c r="B65" s="112" t="s">
        <v>961</v>
      </c>
      <c r="C65" s="112"/>
      <c r="D65" s="112"/>
      <c r="E65" s="112"/>
    </row>
    <row r="66" spans="1:5" x14ac:dyDescent="0.25">
      <c r="A66" s="112"/>
      <c r="B66" s="112" t="s">
        <v>975</v>
      </c>
      <c r="C66" s="112"/>
      <c r="D66" s="112"/>
      <c r="E66" s="112"/>
    </row>
    <row r="67" spans="1:5" x14ac:dyDescent="0.25">
      <c r="A67" s="112"/>
      <c r="B67" s="112"/>
      <c r="C67" s="112"/>
      <c r="D67" s="112"/>
      <c r="E67" s="112"/>
    </row>
    <row r="68" spans="1:5" x14ac:dyDescent="0.25">
      <c r="A68" s="112">
        <v>3</v>
      </c>
      <c r="B68" s="112" t="s">
        <v>976</v>
      </c>
      <c r="C68" s="112"/>
      <c r="D68" s="112"/>
      <c r="E68" s="112"/>
    </row>
    <row r="69" spans="1:5" x14ac:dyDescent="0.25">
      <c r="A69" s="112"/>
      <c r="B69" s="112" t="s">
        <v>932</v>
      </c>
      <c r="C69" s="112"/>
      <c r="D69" s="112"/>
      <c r="E69" s="112" t="s">
        <v>977</v>
      </c>
    </row>
    <row r="70" spans="1:5" x14ac:dyDescent="0.25">
      <c r="B70" s="112" t="s">
        <v>978</v>
      </c>
      <c r="E70" t="s">
        <v>979</v>
      </c>
    </row>
  </sheetData>
  <mergeCells count="4">
    <mergeCell ref="H30:I32"/>
    <mergeCell ref="J30:J31"/>
    <mergeCell ref="P7:T8"/>
    <mergeCell ref="Z9:Z12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9"/>
  <sheetViews>
    <sheetView workbookViewId="0">
      <selection activeCell="J20" sqref="J20"/>
    </sheetView>
  </sheetViews>
  <sheetFormatPr defaultRowHeight="15" x14ac:dyDescent="0.25"/>
  <cols>
    <col min="1" max="1" width="9.42578125" bestFit="1" customWidth="1"/>
    <col min="9" max="9" width="13.5703125" bestFit="1" customWidth="1"/>
  </cols>
  <sheetData>
    <row r="1" spans="1:39" x14ac:dyDescent="0.25">
      <c r="A1" s="23" t="s">
        <v>980</v>
      </c>
      <c r="R1" t="s">
        <v>981</v>
      </c>
    </row>
    <row r="2" spans="1:39" x14ac:dyDescent="0.25">
      <c r="A2" s="23" t="s">
        <v>982</v>
      </c>
      <c r="C2" s="168" t="s">
        <v>983</v>
      </c>
      <c r="D2" s="168"/>
      <c r="E2" s="168"/>
    </row>
    <row r="3" spans="1:39" x14ac:dyDescent="0.25">
      <c r="A3" s="23" t="s">
        <v>984</v>
      </c>
    </row>
    <row r="4" spans="1:39" x14ac:dyDescent="0.25">
      <c r="A4" s="23" t="s">
        <v>985</v>
      </c>
      <c r="C4" s="168" t="s">
        <v>986</v>
      </c>
      <c r="D4" s="168"/>
      <c r="E4" s="168"/>
      <c r="K4" t="s">
        <v>980</v>
      </c>
      <c r="L4" s="39" t="s">
        <v>987</v>
      </c>
      <c r="W4" t="s">
        <v>984</v>
      </c>
      <c r="X4" s="39" t="s">
        <v>988</v>
      </c>
    </row>
    <row r="5" spans="1:39" x14ac:dyDescent="0.25">
      <c r="A5" s="23" t="s">
        <v>989</v>
      </c>
      <c r="K5" s="83" t="s">
        <v>990</v>
      </c>
      <c r="L5" t="s">
        <v>991</v>
      </c>
    </row>
    <row r="6" spans="1:39" x14ac:dyDescent="0.25">
      <c r="C6" s="168" t="s">
        <v>992</v>
      </c>
      <c r="D6" s="168"/>
      <c r="E6" s="168"/>
      <c r="K6" s="83" t="s">
        <v>990</v>
      </c>
      <c r="L6" t="s">
        <v>993</v>
      </c>
    </row>
    <row r="7" spans="1:39" x14ac:dyDescent="0.25">
      <c r="K7" s="83" t="s">
        <v>990</v>
      </c>
      <c r="L7" t="s">
        <v>994</v>
      </c>
      <c r="S7" s="90" t="s">
        <v>995</v>
      </c>
      <c r="T7" s="90"/>
      <c r="U7" s="90"/>
      <c r="V7" s="90"/>
      <c r="W7" s="90"/>
      <c r="X7" s="90"/>
      <c r="Y7" s="90"/>
      <c r="Z7" s="90"/>
      <c r="AA7" s="90"/>
      <c r="AB7" s="90"/>
      <c r="AC7" s="90"/>
      <c r="AD7" s="90" t="s">
        <v>996</v>
      </c>
      <c r="AE7" s="90"/>
      <c r="AF7" s="90"/>
      <c r="AG7" s="90"/>
      <c r="AH7" s="90"/>
      <c r="AJ7" t="s">
        <v>997</v>
      </c>
      <c r="AM7" s="39" t="s">
        <v>998</v>
      </c>
    </row>
    <row r="8" spans="1:39" x14ac:dyDescent="0.25">
      <c r="C8" s="168" t="s">
        <v>999</v>
      </c>
      <c r="D8" s="168"/>
      <c r="E8" s="168"/>
      <c r="F8" t="s">
        <v>1000</v>
      </c>
      <c r="R8" t="s">
        <v>1001</v>
      </c>
    </row>
    <row r="9" spans="1:39" x14ac:dyDescent="0.25">
      <c r="K9" s="84" t="s">
        <v>1002</v>
      </c>
      <c r="L9" s="85" t="s">
        <v>1003</v>
      </c>
      <c r="M9" s="86"/>
      <c r="S9" t="s">
        <v>1004</v>
      </c>
    </row>
    <row r="10" spans="1:39" x14ac:dyDescent="0.25">
      <c r="C10" s="168" t="s">
        <v>979</v>
      </c>
      <c r="D10" s="168"/>
      <c r="E10" s="168"/>
      <c r="F10" t="s">
        <v>1005</v>
      </c>
      <c r="K10" s="87"/>
      <c r="L10" s="88" t="s">
        <v>1006</v>
      </c>
      <c r="M10" s="89"/>
    </row>
    <row r="11" spans="1:39" x14ac:dyDescent="0.25">
      <c r="R11" t="s">
        <v>1007</v>
      </c>
      <c r="T11" t="s">
        <v>1008</v>
      </c>
      <c r="W11" t="s">
        <v>1009</v>
      </c>
      <c r="AC11" t="s">
        <v>1010</v>
      </c>
      <c r="AF11" t="s">
        <v>1011</v>
      </c>
      <c r="AI11" t="s">
        <v>1012</v>
      </c>
    </row>
    <row r="12" spans="1:39" x14ac:dyDescent="0.25">
      <c r="C12" s="168" t="s">
        <v>1013</v>
      </c>
      <c r="D12" s="168"/>
      <c r="E12" s="168"/>
      <c r="F12" t="s">
        <v>1014</v>
      </c>
      <c r="K12" s="212" t="s">
        <v>1015</v>
      </c>
      <c r="L12" s="213"/>
      <c r="M12" s="214"/>
      <c r="P12" s="29" t="s">
        <v>15</v>
      </c>
      <c r="Q12" t="s">
        <v>1016</v>
      </c>
      <c r="T12" t="s">
        <v>1017</v>
      </c>
      <c r="AB12" t="s">
        <v>15</v>
      </c>
      <c r="AC12" t="s">
        <v>1018</v>
      </c>
      <c r="AF12" t="s">
        <v>842</v>
      </c>
      <c r="AI12" t="s">
        <v>1019</v>
      </c>
    </row>
    <row r="13" spans="1:39" ht="14.45" customHeight="1" x14ac:dyDescent="0.25">
      <c r="K13" s="215"/>
      <c r="L13" s="216"/>
      <c r="M13" s="217"/>
      <c r="Q13" s="178" t="s">
        <v>1020</v>
      </c>
      <c r="R13" s="178"/>
      <c r="S13" s="178"/>
      <c r="T13" s="24" t="s">
        <v>1021</v>
      </c>
      <c r="X13" t="s">
        <v>1022</v>
      </c>
      <c r="AF13" t="s">
        <v>1023</v>
      </c>
      <c r="AJ13" t="s">
        <v>1024</v>
      </c>
    </row>
    <row r="14" spans="1:39" ht="14.45" customHeight="1" x14ac:dyDescent="0.25">
      <c r="C14" s="168" t="s">
        <v>1025</v>
      </c>
      <c r="D14" s="168"/>
      <c r="E14" s="168"/>
      <c r="K14" s="218"/>
      <c r="L14" s="219"/>
      <c r="M14" s="220"/>
      <c r="Q14" s="178"/>
      <c r="R14" s="178"/>
      <c r="S14" s="178"/>
      <c r="AF14" t="s">
        <v>1026</v>
      </c>
      <c r="AJ14" t="s">
        <v>1027</v>
      </c>
    </row>
    <row r="16" spans="1:39" ht="14.45" customHeight="1" x14ac:dyDescent="0.25">
      <c r="C16" s="168" t="s">
        <v>1028</v>
      </c>
      <c r="D16" s="168"/>
      <c r="E16" s="168"/>
      <c r="K16" s="221" t="s">
        <v>1029</v>
      </c>
      <c r="L16" s="222"/>
      <c r="M16" s="223"/>
    </row>
    <row r="17" spans="11:36" x14ac:dyDescent="0.25">
      <c r="K17" s="224"/>
      <c r="L17" s="225"/>
      <c r="M17" s="226"/>
    </row>
    <row r="18" spans="11:36" x14ac:dyDescent="0.25">
      <c r="K18" s="224"/>
      <c r="L18" s="225"/>
      <c r="M18" s="226"/>
      <c r="P18" t="s">
        <v>1030</v>
      </c>
      <c r="X18" t="s">
        <v>1031</v>
      </c>
      <c r="Z18" t="s">
        <v>1032</v>
      </c>
      <c r="AJ18" t="s">
        <v>1030</v>
      </c>
    </row>
    <row r="19" spans="11:36" ht="23.1" customHeight="1" x14ac:dyDescent="0.25">
      <c r="K19" s="224"/>
      <c r="L19" s="225"/>
      <c r="M19" s="226"/>
      <c r="P19" s="39" t="s">
        <v>1033</v>
      </c>
      <c r="X19" s="39" t="s">
        <v>1034</v>
      </c>
      <c r="Z19" t="s">
        <v>813</v>
      </c>
      <c r="AJ19" s="39" t="s">
        <v>998</v>
      </c>
    </row>
    <row r="20" spans="11:36" ht="36" customHeight="1" x14ac:dyDescent="0.25">
      <c r="K20" s="227"/>
      <c r="L20" s="228"/>
      <c r="M20" s="229"/>
      <c r="W20" s="21" t="s">
        <v>1035</v>
      </c>
      <c r="X20" s="21" t="s">
        <v>1036</v>
      </c>
      <c r="Y20" s="21"/>
      <c r="Z20" s="21"/>
      <c r="AB20" s="39" t="s">
        <v>1037</v>
      </c>
    </row>
    <row r="21" spans="11:36" x14ac:dyDescent="0.25">
      <c r="W21" s="21"/>
      <c r="X21" s="21" t="s">
        <v>1038</v>
      </c>
      <c r="Y21" s="21"/>
      <c r="Z21" s="21"/>
      <c r="AB21" s="21" t="s">
        <v>1039</v>
      </c>
    </row>
    <row r="22" spans="11:36" ht="14.45" customHeight="1" x14ac:dyDescent="0.25">
      <c r="N22" s="210" t="s">
        <v>1040</v>
      </c>
      <c r="O22" s="210"/>
      <c r="Q22" s="210" t="s">
        <v>1041</v>
      </c>
      <c r="R22" s="210"/>
      <c r="T22" s="210" t="s">
        <v>1042</v>
      </c>
      <c r="U22" s="210"/>
      <c r="W22" s="21"/>
      <c r="X22" s="21"/>
      <c r="Y22" s="21"/>
      <c r="Z22" s="21"/>
    </row>
    <row r="23" spans="11:36" x14ac:dyDescent="0.25">
      <c r="N23" s="210"/>
      <c r="O23" s="210"/>
      <c r="Q23" s="210"/>
      <c r="R23" s="210"/>
      <c r="T23" s="210"/>
      <c r="U23" s="210"/>
      <c r="W23" s="21"/>
      <c r="X23" s="21" t="s">
        <v>1043</v>
      </c>
      <c r="Y23" s="21"/>
      <c r="Z23" s="21"/>
    </row>
    <row r="24" spans="11:36" x14ac:dyDescent="0.25">
      <c r="N24" s="210"/>
      <c r="O24" s="210"/>
      <c r="Q24" s="210"/>
      <c r="R24" s="210"/>
      <c r="T24" s="210"/>
      <c r="U24" s="210"/>
    </row>
    <row r="25" spans="11:36" x14ac:dyDescent="0.25">
      <c r="N25" s="210"/>
      <c r="O25" s="210"/>
      <c r="Q25" s="210"/>
      <c r="R25" s="210"/>
      <c r="T25" s="210"/>
      <c r="U25" s="210"/>
    </row>
    <row r="26" spans="11:36" ht="27.95" customHeight="1" x14ac:dyDescent="0.25">
      <c r="N26" s="210"/>
      <c r="O26" s="210"/>
      <c r="Q26" s="210"/>
      <c r="R26" s="210"/>
      <c r="T26" s="210"/>
      <c r="U26" s="210"/>
    </row>
    <row r="28" spans="11:36" x14ac:dyDescent="0.25">
      <c r="M28" s="21" t="s">
        <v>1035</v>
      </c>
      <c r="N28" s="21" t="s">
        <v>1044</v>
      </c>
    </row>
    <row r="29" spans="11:36" x14ac:dyDescent="0.25">
      <c r="N29" s="21" t="s">
        <v>1045</v>
      </c>
    </row>
    <row r="31" spans="11:36" x14ac:dyDescent="0.25">
      <c r="R31" t="s">
        <v>1046</v>
      </c>
    </row>
    <row r="32" spans="11:36" x14ac:dyDescent="0.25">
      <c r="K32" s="91" t="s">
        <v>985</v>
      </c>
      <c r="L32" t="s">
        <v>1047</v>
      </c>
    </row>
    <row r="34" spans="9:23" x14ac:dyDescent="0.25">
      <c r="J34" t="s">
        <v>1048</v>
      </c>
      <c r="R34" t="s">
        <v>1049</v>
      </c>
    </row>
    <row r="35" spans="9:23" x14ac:dyDescent="0.25">
      <c r="R35" t="s">
        <v>894</v>
      </c>
    </row>
    <row r="36" spans="9:23" x14ac:dyDescent="0.25">
      <c r="J36" s="92" t="s">
        <v>1050</v>
      </c>
      <c r="M36" s="92" t="s">
        <v>1051</v>
      </c>
      <c r="Q36" t="s">
        <v>1052</v>
      </c>
      <c r="R36" t="s">
        <v>886</v>
      </c>
      <c r="W36">
        <v>100</v>
      </c>
    </row>
    <row r="37" spans="9:23" ht="14.45" customHeight="1" x14ac:dyDescent="0.25">
      <c r="J37" s="211" t="s">
        <v>1053</v>
      </c>
      <c r="K37" s="211"/>
      <c r="L37" s="211"/>
      <c r="M37" s="211"/>
      <c r="R37" t="s">
        <v>1054</v>
      </c>
      <c r="W37">
        <v>80</v>
      </c>
    </row>
    <row r="38" spans="9:23" ht="15.75" thickBot="1" x14ac:dyDescent="0.3">
      <c r="J38" s="211"/>
      <c r="K38" s="211"/>
      <c r="L38" s="211"/>
      <c r="M38" s="211"/>
      <c r="O38" s="29" t="s">
        <v>15</v>
      </c>
      <c r="R38" t="s">
        <v>894</v>
      </c>
      <c r="W38" s="97">
        <v>20</v>
      </c>
    </row>
    <row r="39" spans="9:23" ht="15.75" thickTop="1" x14ac:dyDescent="0.25">
      <c r="J39" s="177" t="s">
        <v>1055</v>
      </c>
      <c r="K39" s="177"/>
      <c r="M39" t="s">
        <v>1056</v>
      </c>
    </row>
    <row r="40" spans="9:23" x14ac:dyDescent="0.25">
      <c r="J40" t="s">
        <v>1057</v>
      </c>
    </row>
    <row r="41" spans="9:23" x14ac:dyDescent="0.25">
      <c r="J41" t="s">
        <v>1058</v>
      </c>
    </row>
    <row r="43" spans="9:23" x14ac:dyDescent="0.25">
      <c r="J43" s="93" t="s">
        <v>1059</v>
      </c>
    </row>
    <row r="44" spans="9:23" x14ac:dyDescent="0.25">
      <c r="J44" s="93" t="s">
        <v>1060</v>
      </c>
    </row>
    <row r="45" spans="9:23" x14ac:dyDescent="0.25">
      <c r="I45" s="29" t="s">
        <v>602</v>
      </c>
      <c r="J45" t="s">
        <v>1061</v>
      </c>
    </row>
    <row r="46" spans="9:23" x14ac:dyDescent="0.25">
      <c r="J46" t="s">
        <v>1062</v>
      </c>
    </row>
    <row r="47" spans="9:23" x14ac:dyDescent="0.25">
      <c r="J47" t="s">
        <v>1063</v>
      </c>
    </row>
    <row r="48" spans="9:23" x14ac:dyDescent="0.25">
      <c r="J48" t="s">
        <v>1064</v>
      </c>
    </row>
    <row r="49" spans="1:12" x14ac:dyDescent="0.25">
      <c r="K49" s="83" t="s">
        <v>212</v>
      </c>
      <c r="L49" s="93" t="s">
        <v>1065</v>
      </c>
    </row>
    <row r="50" spans="1:12" x14ac:dyDescent="0.25">
      <c r="K50" s="83" t="s">
        <v>212</v>
      </c>
      <c r="L50" s="93" t="s">
        <v>1066</v>
      </c>
    </row>
    <row r="51" spans="1:12" x14ac:dyDescent="0.25">
      <c r="L51" s="93" t="s">
        <v>1067</v>
      </c>
    </row>
    <row r="52" spans="1:12" x14ac:dyDescent="0.25">
      <c r="K52" s="29" t="s">
        <v>602</v>
      </c>
      <c r="L52" s="94" t="s">
        <v>1068</v>
      </c>
    </row>
    <row r="54" spans="1:12" x14ac:dyDescent="0.25">
      <c r="A54" s="17" t="s">
        <v>982</v>
      </c>
    </row>
    <row r="55" spans="1:12" x14ac:dyDescent="0.25">
      <c r="A55" s="17" t="s">
        <v>1069</v>
      </c>
    </row>
    <row r="56" spans="1:12" x14ac:dyDescent="0.25">
      <c r="A56" s="17" t="s">
        <v>1070</v>
      </c>
    </row>
    <row r="57" spans="1:12" x14ac:dyDescent="0.25">
      <c r="A57" s="17" t="s">
        <v>1071</v>
      </c>
    </row>
    <row r="58" spans="1:12" x14ac:dyDescent="0.25">
      <c r="A58" s="17" t="s">
        <v>1072</v>
      </c>
    </row>
    <row r="59" spans="1:12" x14ac:dyDescent="0.25">
      <c r="A59" s="17" t="s">
        <v>1073</v>
      </c>
    </row>
    <row r="60" spans="1:12" x14ac:dyDescent="0.25">
      <c r="A60" s="17" t="s">
        <v>1074</v>
      </c>
    </row>
    <row r="61" spans="1:12" x14ac:dyDescent="0.25">
      <c r="A61" s="17"/>
    </row>
    <row r="62" spans="1:12" x14ac:dyDescent="0.25">
      <c r="A62" s="32" t="s">
        <v>1075</v>
      </c>
    </row>
    <row r="63" spans="1:12" ht="27.95" customHeight="1" x14ac:dyDescent="0.25">
      <c r="A63" s="95" t="s">
        <v>212</v>
      </c>
      <c r="B63" s="178" t="s">
        <v>1076</v>
      </c>
      <c r="C63" s="178"/>
      <c r="D63" s="178"/>
      <c r="E63" s="178"/>
      <c r="F63" s="178"/>
      <c r="G63" s="178"/>
    </row>
    <row r="64" spans="1:12" x14ac:dyDescent="0.25">
      <c r="A64" s="95" t="s">
        <v>212</v>
      </c>
      <c r="B64" t="s">
        <v>1077</v>
      </c>
    </row>
    <row r="65" spans="1:2" x14ac:dyDescent="0.25">
      <c r="A65" t="s">
        <v>1078</v>
      </c>
    </row>
    <row r="66" spans="1:2" x14ac:dyDescent="0.25">
      <c r="A66" s="96" t="s">
        <v>1079</v>
      </c>
      <c r="B66" t="s">
        <v>1080</v>
      </c>
    </row>
    <row r="67" spans="1:2" x14ac:dyDescent="0.25">
      <c r="A67" t="s">
        <v>1081</v>
      </c>
    </row>
    <row r="68" spans="1:2" x14ac:dyDescent="0.25">
      <c r="A68" t="s">
        <v>1082</v>
      </c>
    </row>
    <row r="70" spans="1:2" x14ac:dyDescent="0.25">
      <c r="A70" t="s">
        <v>1073</v>
      </c>
    </row>
    <row r="75" spans="1:2" x14ac:dyDescent="0.25">
      <c r="A75" s="17" t="s">
        <v>1083</v>
      </c>
    </row>
    <row r="76" spans="1:2" x14ac:dyDescent="0.25">
      <c r="A76" t="s">
        <v>1084</v>
      </c>
    </row>
    <row r="77" spans="1:2" x14ac:dyDescent="0.25">
      <c r="A77" t="s">
        <v>1085</v>
      </c>
    </row>
    <row r="78" spans="1:2" x14ac:dyDescent="0.25">
      <c r="A78" s="22" t="s">
        <v>1086</v>
      </c>
    </row>
    <row r="79" spans="1:2" x14ac:dyDescent="0.25">
      <c r="A79" s="98" t="s">
        <v>469</v>
      </c>
    </row>
    <row r="80" spans="1:2" x14ac:dyDescent="0.25">
      <c r="A80" t="s">
        <v>1087</v>
      </c>
    </row>
    <row r="81" spans="1:1" x14ac:dyDescent="0.25">
      <c r="A81" t="s">
        <v>1088</v>
      </c>
    </row>
    <row r="82" spans="1:1" x14ac:dyDescent="0.25">
      <c r="A82" t="s">
        <v>1089</v>
      </c>
    </row>
    <row r="83" spans="1:1" x14ac:dyDescent="0.25">
      <c r="A83" t="s">
        <v>1090</v>
      </c>
    </row>
    <row r="84" spans="1:1" x14ac:dyDescent="0.25">
      <c r="A84" t="s">
        <v>1091</v>
      </c>
    </row>
    <row r="86" spans="1:1" x14ac:dyDescent="0.25">
      <c r="A86" t="s">
        <v>1092</v>
      </c>
    </row>
    <row r="87" spans="1:1" x14ac:dyDescent="0.25">
      <c r="A87" s="49" t="s">
        <v>1093</v>
      </c>
    </row>
    <row r="89" spans="1:1" x14ac:dyDescent="0.25">
      <c r="A89" s="98" t="s">
        <v>1094</v>
      </c>
    </row>
    <row r="90" spans="1:1" x14ac:dyDescent="0.25">
      <c r="A90" t="s">
        <v>1095</v>
      </c>
    </row>
    <row r="91" spans="1:1" x14ac:dyDescent="0.25">
      <c r="A91" t="s">
        <v>1096</v>
      </c>
    </row>
    <row r="92" spans="1:1" x14ac:dyDescent="0.25">
      <c r="A92" t="s">
        <v>1097</v>
      </c>
    </row>
    <row r="93" spans="1:1" x14ac:dyDescent="0.25">
      <c r="A93" t="s">
        <v>1098</v>
      </c>
    </row>
    <row r="95" spans="1:1" x14ac:dyDescent="0.25">
      <c r="A95" s="98" t="s">
        <v>1099</v>
      </c>
    </row>
    <row r="96" spans="1:1" x14ac:dyDescent="0.25">
      <c r="A96" t="s">
        <v>1100</v>
      </c>
    </row>
    <row r="97" spans="1:1" x14ac:dyDescent="0.25">
      <c r="A97" t="s">
        <v>1101</v>
      </c>
    </row>
    <row r="98" spans="1:1" x14ac:dyDescent="0.25">
      <c r="A98" t="s">
        <v>1102</v>
      </c>
    </row>
    <row r="99" spans="1:1" x14ac:dyDescent="0.25">
      <c r="A99" t="s">
        <v>1103</v>
      </c>
    </row>
  </sheetData>
  <mergeCells count="17">
    <mergeCell ref="C2:E2"/>
    <mergeCell ref="C4:E4"/>
    <mergeCell ref="C6:E6"/>
    <mergeCell ref="C8:E8"/>
    <mergeCell ref="C10:E10"/>
    <mergeCell ref="C14:E14"/>
    <mergeCell ref="C16:E16"/>
    <mergeCell ref="K12:M14"/>
    <mergeCell ref="K16:M20"/>
    <mergeCell ref="Q13:S14"/>
    <mergeCell ref="C12:E12"/>
    <mergeCell ref="B63:G63"/>
    <mergeCell ref="N22:O26"/>
    <mergeCell ref="Q22:R26"/>
    <mergeCell ref="T22:U26"/>
    <mergeCell ref="J39:K39"/>
    <mergeCell ref="J37:M38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1"/>
  <sheetViews>
    <sheetView workbookViewId="0">
      <selection activeCell="E21" sqref="E21"/>
    </sheetView>
  </sheetViews>
  <sheetFormatPr defaultRowHeight="15" x14ac:dyDescent="0.25"/>
  <sheetData>
    <row r="1" spans="2:18" x14ac:dyDescent="0.25">
      <c r="F1" t="s">
        <v>1104</v>
      </c>
    </row>
    <row r="4" spans="2:18" x14ac:dyDescent="0.25">
      <c r="D4" t="s">
        <v>1105</v>
      </c>
      <c r="I4" t="s">
        <v>1106</v>
      </c>
    </row>
    <row r="5" spans="2:18" x14ac:dyDescent="0.25">
      <c r="M5" s="29" t="s">
        <v>1107</v>
      </c>
    </row>
    <row r="6" spans="2:18" x14ac:dyDescent="0.25">
      <c r="D6" s="41" t="s">
        <v>1108</v>
      </c>
      <c r="E6" t="s">
        <v>1109</v>
      </c>
      <c r="F6" t="s">
        <v>1110</v>
      </c>
      <c r="G6" t="s">
        <v>1111</v>
      </c>
      <c r="L6" s="41" t="s">
        <v>1108</v>
      </c>
      <c r="M6" t="s">
        <v>1109</v>
      </c>
      <c r="N6" t="s">
        <v>1112</v>
      </c>
    </row>
    <row r="7" spans="2:18" x14ac:dyDescent="0.25">
      <c r="C7" t="s">
        <v>857</v>
      </c>
      <c r="D7">
        <v>140</v>
      </c>
      <c r="E7">
        <v>40</v>
      </c>
      <c r="F7">
        <v>35</v>
      </c>
      <c r="G7">
        <v>20</v>
      </c>
      <c r="K7" t="s">
        <v>857</v>
      </c>
      <c r="L7" s="41">
        <v>140</v>
      </c>
      <c r="M7">
        <v>40</v>
      </c>
      <c r="N7">
        <v>100</v>
      </c>
    </row>
    <row r="9" spans="2:18" x14ac:dyDescent="0.25">
      <c r="E9" t="s">
        <v>1113</v>
      </c>
    </row>
    <row r="10" spans="2:18" x14ac:dyDescent="0.25">
      <c r="K10" t="s">
        <v>1114</v>
      </c>
      <c r="M10" s="31" t="s">
        <v>1115</v>
      </c>
    </row>
    <row r="11" spans="2:18" x14ac:dyDescent="0.25">
      <c r="F11" t="s">
        <v>1105</v>
      </c>
      <c r="M11" t="s">
        <v>1116</v>
      </c>
    </row>
    <row r="12" spans="2:18" x14ac:dyDescent="0.25">
      <c r="M12" t="s">
        <v>1117</v>
      </c>
      <c r="R12" s="31" t="s">
        <v>1118</v>
      </c>
    </row>
    <row r="13" spans="2:18" x14ac:dyDescent="0.25">
      <c r="B13" t="s">
        <v>1119</v>
      </c>
      <c r="D13" t="s">
        <v>1120</v>
      </c>
      <c r="E13" t="s">
        <v>1121</v>
      </c>
      <c r="F13" t="s">
        <v>1121</v>
      </c>
      <c r="G13" t="s">
        <v>1120</v>
      </c>
    </row>
    <row r="14" spans="2:18" x14ac:dyDescent="0.25">
      <c r="I14" t="s">
        <v>1122</v>
      </c>
    </row>
    <row r="15" spans="2:18" x14ac:dyDescent="0.25">
      <c r="I15" t="s">
        <v>1123</v>
      </c>
    </row>
    <row r="16" spans="2:18" x14ac:dyDescent="0.25">
      <c r="I16" t="s">
        <v>1124</v>
      </c>
    </row>
    <row r="17" spans="5:13" x14ac:dyDescent="0.25">
      <c r="I17" t="s">
        <v>1125</v>
      </c>
    </row>
    <row r="19" spans="5:13" x14ac:dyDescent="0.25">
      <c r="I19" t="s">
        <v>1126</v>
      </c>
    </row>
    <row r="21" spans="5:13" x14ac:dyDescent="0.25">
      <c r="J21" t="s">
        <v>1127</v>
      </c>
    </row>
    <row r="22" spans="5:13" x14ac:dyDescent="0.25">
      <c r="I22" t="s">
        <v>1128</v>
      </c>
    </row>
    <row r="25" spans="5:13" x14ac:dyDescent="0.25">
      <c r="F25" t="s">
        <v>1129</v>
      </c>
      <c r="M25" t="s">
        <v>1130</v>
      </c>
    </row>
    <row r="27" spans="5:13" x14ac:dyDescent="0.25">
      <c r="F27" s="41" t="s">
        <v>979</v>
      </c>
    </row>
    <row r="28" spans="5:13" x14ac:dyDescent="0.25">
      <c r="E28" s="83" t="s">
        <v>306</v>
      </c>
      <c r="F28" t="s">
        <v>1131</v>
      </c>
    </row>
    <row r="29" spans="5:13" x14ac:dyDescent="0.25">
      <c r="E29" s="83" t="s">
        <v>212</v>
      </c>
      <c r="F29" s="178" t="s">
        <v>1132</v>
      </c>
      <c r="G29" s="178"/>
      <c r="H29" s="178"/>
      <c r="I29" s="178"/>
      <c r="J29" s="178"/>
      <c r="K29" s="178"/>
    </row>
    <row r="30" spans="5:13" x14ac:dyDescent="0.25">
      <c r="F30" s="178"/>
      <c r="G30" s="178"/>
      <c r="H30" s="178"/>
      <c r="I30" s="178"/>
      <c r="J30" s="178"/>
      <c r="K30" s="178"/>
    </row>
    <row r="31" spans="5:13" x14ac:dyDescent="0.25">
      <c r="E31" s="83" t="s">
        <v>212</v>
      </c>
      <c r="F31" t="s">
        <v>1133</v>
      </c>
    </row>
    <row r="32" spans="5:13" x14ac:dyDescent="0.25">
      <c r="F32" t="s">
        <v>1134</v>
      </c>
    </row>
    <row r="34" spans="6:13" x14ac:dyDescent="0.25">
      <c r="F34" s="41" t="s">
        <v>1135</v>
      </c>
      <c r="G34" s="41"/>
      <c r="H34" s="41"/>
    </row>
    <row r="35" spans="6:13" x14ac:dyDescent="0.25">
      <c r="F35" s="32" t="s">
        <v>1136</v>
      </c>
      <c r="M35" t="s">
        <v>375</v>
      </c>
    </row>
    <row r="36" spans="6:13" x14ac:dyDescent="0.25">
      <c r="M36" t="s">
        <v>1137</v>
      </c>
    </row>
    <row r="38" spans="6:13" x14ac:dyDescent="0.25">
      <c r="F38" s="32" t="s">
        <v>1138</v>
      </c>
      <c r="M38" t="s">
        <v>1139</v>
      </c>
    </row>
    <row r="39" spans="6:13" x14ac:dyDescent="0.25">
      <c r="F39" s="32" t="s">
        <v>1140</v>
      </c>
      <c r="M39" t="s">
        <v>1139</v>
      </c>
    </row>
    <row r="41" spans="6:13" x14ac:dyDescent="0.25">
      <c r="F41" s="32" t="s">
        <v>1141</v>
      </c>
      <c r="M41" t="s">
        <v>1142</v>
      </c>
    </row>
  </sheetData>
  <mergeCells count="1">
    <mergeCell ref="F29:K30"/>
  </mergeCells>
  <phoneticPr fontId="18" type="noConversion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17"/>
  <sheetViews>
    <sheetView workbookViewId="0">
      <selection activeCell="M21" sqref="M21"/>
    </sheetView>
  </sheetViews>
  <sheetFormatPr defaultRowHeight="15" x14ac:dyDescent="0.25"/>
  <cols>
    <col min="2" max="2" width="10.5703125" customWidth="1"/>
  </cols>
  <sheetData>
    <row r="1" spans="1:26" x14ac:dyDescent="0.25">
      <c r="H1" t="s">
        <v>1143</v>
      </c>
    </row>
    <row r="4" spans="1:26" x14ac:dyDescent="0.25">
      <c r="C4" s="17" t="s">
        <v>1144</v>
      </c>
      <c r="I4" s="17" t="s">
        <v>1145</v>
      </c>
      <c r="P4" s="17" t="s">
        <v>1146</v>
      </c>
      <c r="W4" t="s">
        <v>1147</v>
      </c>
    </row>
    <row r="5" spans="1:26" x14ac:dyDescent="0.25">
      <c r="A5" t="s">
        <v>1148</v>
      </c>
      <c r="C5" s="178" t="s">
        <v>1149</v>
      </c>
      <c r="D5" s="178"/>
      <c r="E5" s="178"/>
      <c r="F5" s="178"/>
      <c r="G5" s="178"/>
      <c r="H5">
        <v>1</v>
      </c>
      <c r="I5" t="s">
        <v>1150</v>
      </c>
      <c r="P5" t="s">
        <v>1151</v>
      </c>
      <c r="W5" t="s">
        <v>1152</v>
      </c>
    </row>
    <row r="6" spans="1:26" x14ac:dyDescent="0.25">
      <c r="C6" s="178"/>
      <c r="D6" s="178"/>
      <c r="E6" s="178"/>
      <c r="F6" s="178"/>
      <c r="G6" s="178"/>
      <c r="I6" t="s">
        <v>1153</v>
      </c>
      <c r="P6" t="s">
        <v>1154</v>
      </c>
      <c r="W6" t="s">
        <v>1155</v>
      </c>
    </row>
    <row r="7" spans="1:26" x14ac:dyDescent="0.25">
      <c r="C7" s="216" t="s">
        <v>1156</v>
      </c>
      <c r="D7" s="216"/>
      <c r="E7" s="216"/>
      <c r="F7" s="216"/>
      <c r="G7" s="216"/>
      <c r="P7" t="s">
        <v>1157</v>
      </c>
      <c r="W7" t="s">
        <v>1158</v>
      </c>
    </row>
    <row r="8" spans="1:26" x14ac:dyDescent="0.25">
      <c r="C8" s="216"/>
      <c r="D8" s="216"/>
      <c r="E8" s="216"/>
      <c r="F8" s="216"/>
      <c r="G8" s="216"/>
      <c r="H8">
        <v>2</v>
      </c>
      <c r="I8" t="s">
        <v>1159</v>
      </c>
    </row>
    <row r="9" spans="1:26" x14ac:dyDescent="0.25">
      <c r="I9" t="s">
        <v>1160</v>
      </c>
      <c r="W9" t="s">
        <v>1161</v>
      </c>
    </row>
    <row r="10" spans="1:26" x14ac:dyDescent="0.25">
      <c r="A10" t="s">
        <v>1162</v>
      </c>
      <c r="C10" s="178" t="s">
        <v>1163</v>
      </c>
      <c r="D10" s="178"/>
      <c r="E10" s="178"/>
      <c r="F10" s="178"/>
      <c r="G10" s="178"/>
      <c r="P10" s="130" t="s">
        <v>1164</v>
      </c>
      <c r="W10" t="s">
        <v>1165</v>
      </c>
    </row>
    <row r="11" spans="1:26" x14ac:dyDescent="0.25">
      <c r="C11" s="178"/>
      <c r="D11" s="178"/>
      <c r="E11" s="178"/>
      <c r="F11" s="178"/>
      <c r="G11" s="178"/>
      <c r="H11" s="29" t="s">
        <v>1166</v>
      </c>
      <c r="I11" t="s">
        <v>1167</v>
      </c>
      <c r="P11" t="s">
        <v>1168</v>
      </c>
      <c r="W11" t="s">
        <v>1169</v>
      </c>
    </row>
    <row r="12" spans="1:26" x14ac:dyDescent="0.25">
      <c r="H12" s="29" t="s">
        <v>1170</v>
      </c>
      <c r="I12" t="s">
        <v>1171</v>
      </c>
      <c r="P12" s="32" t="s">
        <v>1172</v>
      </c>
    </row>
    <row r="13" spans="1:26" x14ac:dyDescent="0.25">
      <c r="A13" t="s">
        <v>1173</v>
      </c>
      <c r="C13" s="178" t="s">
        <v>1149</v>
      </c>
      <c r="D13" s="178"/>
      <c r="E13" s="178"/>
      <c r="F13" s="178"/>
      <c r="G13" s="178"/>
      <c r="H13" s="29" t="s">
        <v>1174</v>
      </c>
      <c r="I13" t="s">
        <v>1175</v>
      </c>
      <c r="P13" s="32" t="s">
        <v>1176</v>
      </c>
    </row>
    <row r="14" spans="1:26" x14ac:dyDescent="0.25">
      <c r="C14" s="178"/>
      <c r="D14" s="178"/>
      <c r="E14" s="178"/>
      <c r="F14" s="178"/>
      <c r="G14" s="178"/>
      <c r="H14" s="29" t="s">
        <v>1177</v>
      </c>
      <c r="I14" t="s">
        <v>1178</v>
      </c>
      <c r="P14" s="32" t="s">
        <v>1179</v>
      </c>
      <c r="W14" s="17" t="s">
        <v>1180</v>
      </c>
    </row>
    <row r="15" spans="1:26" x14ac:dyDescent="0.25">
      <c r="H15" s="29" t="s">
        <v>1181</v>
      </c>
      <c r="I15" t="s">
        <v>1182</v>
      </c>
      <c r="P15" s="32" t="s">
        <v>1183</v>
      </c>
      <c r="W15" t="s">
        <v>1184</v>
      </c>
      <c r="Z15" t="s">
        <v>1185</v>
      </c>
    </row>
    <row r="16" spans="1:26" x14ac:dyDescent="0.25">
      <c r="C16" s="216" t="s">
        <v>1186</v>
      </c>
      <c r="D16" s="216"/>
      <c r="E16" s="216"/>
      <c r="F16" s="216"/>
      <c r="G16" s="216"/>
      <c r="W16" t="s">
        <v>1187</v>
      </c>
      <c r="Z16" t="s">
        <v>1188</v>
      </c>
    </row>
    <row r="17" spans="3:26" x14ac:dyDescent="0.25">
      <c r="C17" s="216"/>
      <c r="D17" s="216"/>
      <c r="E17" s="216"/>
      <c r="F17" s="216"/>
      <c r="G17" s="216"/>
      <c r="Z17" t="s">
        <v>1189</v>
      </c>
    </row>
  </sheetData>
  <mergeCells count="5">
    <mergeCell ref="C5:G6"/>
    <mergeCell ref="C10:G11"/>
    <mergeCell ref="C13:G14"/>
    <mergeCell ref="C16:G17"/>
    <mergeCell ref="C7:G8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33"/>
  <sheetViews>
    <sheetView workbookViewId="0">
      <selection activeCell="L21" sqref="L21"/>
    </sheetView>
  </sheetViews>
  <sheetFormatPr defaultRowHeight="15" x14ac:dyDescent="0.25"/>
  <sheetData>
    <row r="2" spans="2:25" x14ac:dyDescent="0.25">
      <c r="B2" t="s">
        <v>1190</v>
      </c>
      <c r="Q2" t="s">
        <v>1191</v>
      </c>
      <c r="S2" t="s">
        <v>1192</v>
      </c>
      <c r="X2" t="s">
        <v>1193</v>
      </c>
      <c r="Y2" t="s">
        <v>1194</v>
      </c>
    </row>
    <row r="3" spans="2:25" x14ac:dyDescent="0.25">
      <c r="B3" t="s">
        <v>149</v>
      </c>
      <c r="Q3" t="s">
        <v>1195</v>
      </c>
      <c r="S3" t="s">
        <v>892</v>
      </c>
      <c r="T3" t="s">
        <v>1196</v>
      </c>
      <c r="W3" t="s">
        <v>1197</v>
      </c>
      <c r="X3" t="s">
        <v>1193</v>
      </c>
      <c r="Y3" t="s">
        <v>988</v>
      </c>
    </row>
    <row r="4" spans="2:25" x14ac:dyDescent="0.25">
      <c r="B4" t="s">
        <v>151</v>
      </c>
      <c r="D4" t="s">
        <v>1198</v>
      </c>
    </row>
    <row r="5" spans="2:25" x14ac:dyDescent="0.25">
      <c r="B5" t="s">
        <v>979</v>
      </c>
    </row>
    <row r="7" spans="2:25" x14ac:dyDescent="0.25">
      <c r="B7" t="s">
        <v>973</v>
      </c>
    </row>
    <row r="8" spans="2:25" x14ac:dyDescent="0.25">
      <c r="B8" s="32" t="s">
        <v>1199</v>
      </c>
    </row>
    <row r="9" spans="2:25" x14ac:dyDescent="0.25">
      <c r="B9" s="32" t="s">
        <v>1200</v>
      </c>
    </row>
    <row r="10" spans="2:25" x14ac:dyDescent="0.25">
      <c r="B10" s="32" t="s">
        <v>1201</v>
      </c>
    </row>
    <row r="11" spans="2:25" x14ac:dyDescent="0.25">
      <c r="B11" s="32" t="s">
        <v>1202</v>
      </c>
    </row>
    <row r="14" spans="2:25" x14ac:dyDescent="0.25">
      <c r="B14" t="s">
        <v>1203</v>
      </c>
    </row>
    <row r="15" spans="2:25" x14ac:dyDescent="0.25">
      <c r="B15" t="s">
        <v>1204</v>
      </c>
      <c r="D15" t="s">
        <v>1205</v>
      </c>
    </row>
    <row r="16" spans="2:25" x14ac:dyDescent="0.25">
      <c r="D16" t="s">
        <v>1206</v>
      </c>
    </row>
    <row r="17" spans="1:12" x14ac:dyDescent="0.25">
      <c r="D17" t="s">
        <v>1207</v>
      </c>
    </row>
    <row r="18" spans="1:12" x14ac:dyDescent="0.25">
      <c r="D18" t="s">
        <v>1208</v>
      </c>
    </row>
    <row r="19" spans="1:12" x14ac:dyDescent="0.25">
      <c r="B19" t="s">
        <v>932</v>
      </c>
    </row>
    <row r="22" spans="1:12" x14ac:dyDescent="0.25">
      <c r="B22" t="s">
        <v>1209</v>
      </c>
    </row>
    <row r="23" spans="1:12" x14ac:dyDescent="0.25">
      <c r="B23">
        <v>1</v>
      </c>
      <c r="F23" t="s">
        <v>1210</v>
      </c>
      <c r="L23" t="s">
        <v>1211</v>
      </c>
    </row>
    <row r="24" spans="1:12" x14ac:dyDescent="0.25">
      <c r="L24" t="s">
        <v>1212</v>
      </c>
    </row>
    <row r="25" spans="1:12" x14ac:dyDescent="0.25">
      <c r="A25" t="s">
        <v>1213</v>
      </c>
      <c r="E25" t="s">
        <v>1214</v>
      </c>
      <c r="H25" t="s">
        <v>1215</v>
      </c>
    </row>
    <row r="28" spans="1:12" x14ac:dyDescent="0.25">
      <c r="B28">
        <v>2</v>
      </c>
      <c r="C28" t="s">
        <v>961</v>
      </c>
    </row>
    <row r="29" spans="1:12" x14ac:dyDescent="0.25">
      <c r="C29" t="s">
        <v>1216</v>
      </c>
    </row>
    <row r="30" spans="1:12" x14ac:dyDescent="0.25">
      <c r="C30" t="s">
        <v>1217</v>
      </c>
      <c r="H30" t="s">
        <v>1218</v>
      </c>
    </row>
    <row r="31" spans="1:12" x14ac:dyDescent="0.25">
      <c r="C31" t="s">
        <v>1219</v>
      </c>
      <c r="H31" t="s">
        <v>1220</v>
      </c>
    </row>
    <row r="32" spans="1:12" x14ac:dyDescent="0.25">
      <c r="C32" t="s">
        <v>1221</v>
      </c>
      <c r="H32" t="s">
        <v>1222</v>
      </c>
    </row>
    <row r="33" spans="3:8" x14ac:dyDescent="0.25">
      <c r="C33" t="s">
        <v>1223</v>
      </c>
      <c r="H33" t="s">
        <v>1224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F1:AL47"/>
  <sheetViews>
    <sheetView topLeftCell="F1" workbookViewId="0">
      <selection activeCell="H21" sqref="H21"/>
    </sheetView>
  </sheetViews>
  <sheetFormatPr defaultRowHeight="15" x14ac:dyDescent="0.25"/>
  <cols>
    <col min="1" max="5" width="0" hidden="1" customWidth="1"/>
    <col min="8" max="8" width="10.28515625" customWidth="1"/>
    <col min="15" max="15" width="24.42578125" bestFit="1" customWidth="1"/>
  </cols>
  <sheetData>
    <row r="1" spans="8:38" x14ac:dyDescent="0.25">
      <c r="L1" t="s">
        <v>136</v>
      </c>
      <c r="O1" t="s">
        <v>137</v>
      </c>
      <c r="P1" t="s">
        <v>138</v>
      </c>
    </row>
    <row r="2" spans="8:38" x14ac:dyDescent="0.25">
      <c r="O2" t="s">
        <v>139</v>
      </c>
      <c r="AD2" s="169" t="s">
        <v>140</v>
      </c>
      <c r="AE2" s="169"/>
      <c r="AF2" s="169"/>
      <c r="AG2" s="169"/>
      <c r="AI2" s="170" t="s">
        <v>141</v>
      </c>
      <c r="AJ2" s="170"/>
      <c r="AK2" s="170"/>
      <c r="AL2" s="170"/>
    </row>
    <row r="3" spans="8:38" x14ac:dyDescent="0.25">
      <c r="H3" s="171" t="s">
        <v>142</v>
      </c>
      <c r="I3" s="174" t="s">
        <v>143</v>
      </c>
      <c r="J3" s="175"/>
      <c r="K3" s="176"/>
      <c r="L3" s="171" t="s">
        <v>144</v>
      </c>
      <c r="AD3" s="139" t="s">
        <v>145</v>
      </c>
      <c r="AE3" s="140" t="s">
        <v>146</v>
      </c>
      <c r="AF3" s="141" t="s">
        <v>147</v>
      </c>
      <c r="AG3" s="140" t="s">
        <v>146</v>
      </c>
      <c r="AI3" s="2" t="s">
        <v>148</v>
      </c>
      <c r="AJ3" s="142" t="s">
        <v>146</v>
      </c>
      <c r="AK3" s="1"/>
      <c r="AL3" s="2"/>
    </row>
    <row r="4" spans="8:38" x14ac:dyDescent="0.25">
      <c r="H4" s="172"/>
      <c r="I4">
        <v>1</v>
      </c>
      <c r="J4" t="s">
        <v>149</v>
      </c>
      <c r="L4" s="172"/>
      <c r="T4" t="s">
        <v>150</v>
      </c>
      <c r="AD4" s="22"/>
      <c r="AE4" s="22"/>
      <c r="AF4" s="143"/>
      <c r="AG4" s="22"/>
      <c r="AK4" s="4"/>
    </row>
    <row r="5" spans="8:38" x14ac:dyDescent="0.25">
      <c r="H5" s="172"/>
      <c r="I5">
        <v>2</v>
      </c>
      <c r="J5" t="s">
        <v>151</v>
      </c>
      <c r="L5" s="172"/>
      <c r="P5" s="22" t="s">
        <v>152</v>
      </c>
      <c r="T5" t="s">
        <v>153</v>
      </c>
      <c r="AD5" s="22"/>
      <c r="AE5" s="22"/>
      <c r="AF5" s="143"/>
      <c r="AG5" s="22"/>
      <c r="AK5" s="4"/>
    </row>
    <row r="6" spans="8:38" x14ac:dyDescent="0.25">
      <c r="H6" s="172"/>
      <c r="I6">
        <v>3</v>
      </c>
      <c r="J6" t="s">
        <v>154</v>
      </c>
      <c r="L6" s="172"/>
      <c r="P6" t="s">
        <v>155</v>
      </c>
      <c r="T6" t="s">
        <v>156</v>
      </c>
      <c r="AD6" s="22"/>
      <c r="AE6" s="22"/>
      <c r="AF6" s="143"/>
      <c r="AG6" s="22"/>
      <c r="AK6" s="4"/>
    </row>
    <row r="7" spans="8:38" x14ac:dyDescent="0.25">
      <c r="H7" s="172"/>
      <c r="I7">
        <v>4</v>
      </c>
      <c r="J7" t="s">
        <v>157</v>
      </c>
      <c r="L7" s="172"/>
      <c r="T7" t="s">
        <v>158</v>
      </c>
      <c r="Y7" s="43">
        <v>100000</v>
      </c>
      <c r="Z7" s="43">
        <v>1000000</v>
      </c>
      <c r="AD7" s="22"/>
      <c r="AE7" s="22"/>
      <c r="AF7" s="143"/>
      <c r="AG7" s="22"/>
      <c r="AK7" s="4"/>
    </row>
    <row r="8" spans="8:38" x14ac:dyDescent="0.25">
      <c r="H8" s="172"/>
      <c r="L8" s="172"/>
      <c r="M8" s="52" t="s">
        <v>159</v>
      </c>
      <c r="O8" s="38" t="s">
        <v>160</v>
      </c>
      <c r="T8" t="s">
        <v>161</v>
      </c>
    </row>
    <row r="9" spans="8:38" x14ac:dyDescent="0.25">
      <c r="H9" s="172"/>
      <c r="L9" s="172"/>
      <c r="T9" t="s">
        <v>162</v>
      </c>
      <c r="Y9" t="s">
        <v>163</v>
      </c>
    </row>
    <row r="10" spans="8:38" x14ac:dyDescent="0.25">
      <c r="H10" s="172"/>
      <c r="L10" s="172"/>
      <c r="P10" s="22" t="s">
        <v>164</v>
      </c>
      <c r="AD10" s="170" t="s">
        <v>165</v>
      </c>
      <c r="AE10" s="170"/>
      <c r="AF10" s="170"/>
      <c r="AG10" s="170"/>
      <c r="AI10" s="170" t="s">
        <v>166</v>
      </c>
      <c r="AJ10" s="170"/>
      <c r="AK10" s="170"/>
      <c r="AL10" s="170"/>
    </row>
    <row r="11" spans="8:38" x14ac:dyDescent="0.25">
      <c r="H11" s="173"/>
      <c r="I11" s="174" t="s">
        <v>167</v>
      </c>
      <c r="J11" s="175"/>
      <c r="K11" s="176"/>
      <c r="L11" s="173"/>
      <c r="P11" t="s">
        <v>168</v>
      </c>
      <c r="AD11" s="2" t="s">
        <v>169</v>
      </c>
      <c r="AE11" s="142" t="s">
        <v>146</v>
      </c>
      <c r="AF11" s="1"/>
      <c r="AG11" s="2"/>
      <c r="AI11" s="2"/>
      <c r="AK11" s="1" t="s">
        <v>141</v>
      </c>
      <c r="AL11" s="142" t="s">
        <v>146</v>
      </c>
    </row>
    <row r="12" spans="8:38" x14ac:dyDescent="0.25">
      <c r="P12" t="s">
        <v>170</v>
      </c>
      <c r="AF12" s="4"/>
      <c r="AK12" s="4"/>
    </row>
    <row r="13" spans="8:38" x14ac:dyDescent="0.25">
      <c r="P13" t="s">
        <v>171</v>
      </c>
      <c r="AF13" s="4"/>
      <c r="AK13" s="4"/>
    </row>
    <row r="14" spans="8:38" x14ac:dyDescent="0.25">
      <c r="P14" t="s">
        <v>172</v>
      </c>
      <c r="AF14" s="4"/>
      <c r="AK14" s="4"/>
    </row>
    <row r="15" spans="8:38" x14ac:dyDescent="0.25">
      <c r="P15" t="s">
        <v>173</v>
      </c>
      <c r="AF15" s="4"/>
      <c r="AK15" s="4"/>
    </row>
    <row r="16" spans="8:38" x14ac:dyDescent="0.25">
      <c r="L16" t="s">
        <v>174</v>
      </c>
    </row>
    <row r="18" spans="9:15" x14ac:dyDescent="0.25">
      <c r="J18" s="23" t="s">
        <v>175</v>
      </c>
      <c r="N18" s="23" t="s">
        <v>176</v>
      </c>
    </row>
    <row r="19" spans="9:15" x14ac:dyDescent="0.25">
      <c r="J19" s="22" t="s">
        <v>177</v>
      </c>
      <c r="N19" s="22" t="s">
        <v>178</v>
      </c>
    </row>
    <row r="20" spans="9:15" x14ac:dyDescent="0.25">
      <c r="J20" s="49" t="s">
        <v>179</v>
      </c>
      <c r="N20">
        <v>1</v>
      </c>
      <c r="O20" t="s">
        <v>180</v>
      </c>
    </row>
    <row r="21" spans="9:15" x14ac:dyDescent="0.25">
      <c r="I21">
        <v>1</v>
      </c>
      <c r="J21" t="s">
        <v>181</v>
      </c>
      <c r="N21">
        <v>2</v>
      </c>
      <c r="O21" t="s">
        <v>182</v>
      </c>
    </row>
    <row r="22" spans="9:15" x14ac:dyDescent="0.25">
      <c r="I22">
        <v>2</v>
      </c>
      <c r="J22" t="s">
        <v>183</v>
      </c>
    </row>
    <row r="23" spans="9:15" x14ac:dyDescent="0.25">
      <c r="I23">
        <v>3</v>
      </c>
      <c r="J23" t="s">
        <v>184</v>
      </c>
    </row>
    <row r="24" spans="9:15" x14ac:dyDescent="0.25">
      <c r="I24">
        <v>4</v>
      </c>
      <c r="J24" t="s">
        <v>185</v>
      </c>
    </row>
    <row r="26" spans="9:15" x14ac:dyDescent="0.25">
      <c r="L26" t="s">
        <v>186</v>
      </c>
    </row>
    <row r="27" spans="9:15" x14ac:dyDescent="0.25">
      <c r="M27" t="s">
        <v>187</v>
      </c>
    </row>
    <row r="33" spans="6:14" x14ac:dyDescent="0.25">
      <c r="J33" t="s">
        <v>188</v>
      </c>
      <c r="N33" t="s">
        <v>189</v>
      </c>
    </row>
    <row r="37" spans="6:14" x14ac:dyDescent="0.25">
      <c r="F37" t="s">
        <v>190</v>
      </c>
    </row>
    <row r="38" spans="6:14" x14ac:dyDescent="0.25">
      <c r="F38">
        <v>1</v>
      </c>
      <c r="G38" t="s">
        <v>191</v>
      </c>
    </row>
    <row r="39" spans="6:14" x14ac:dyDescent="0.25">
      <c r="F39">
        <v>2</v>
      </c>
      <c r="G39" t="s">
        <v>192</v>
      </c>
    </row>
    <row r="40" spans="6:14" x14ac:dyDescent="0.25">
      <c r="F40">
        <v>3</v>
      </c>
      <c r="G40" t="s">
        <v>193</v>
      </c>
    </row>
    <row r="43" spans="6:14" x14ac:dyDescent="0.25">
      <c r="F43" t="s">
        <v>194</v>
      </c>
    </row>
    <row r="44" spans="6:14" x14ac:dyDescent="0.25">
      <c r="F44">
        <v>1</v>
      </c>
      <c r="G44" t="s">
        <v>195</v>
      </c>
    </row>
    <row r="45" spans="6:14" x14ac:dyDescent="0.25">
      <c r="F45">
        <v>2</v>
      </c>
      <c r="G45" t="s">
        <v>196</v>
      </c>
    </row>
    <row r="46" spans="6:14" x14ac:dyDescent="0.25">
      <c r="F46">
        <v>3</v>
      </c>
      <c r="G46" t="s">
        <v>197</v>
      </c>
    </row>
    <row r="47" spans="6:14" x14ac:dyDescent="0.25">
      <c r="F47">
        <v>4</v>
      </c>
      <c r="G47" t="s">
        <v>198</v>
      </c>
    </row>
  </sheetData>
  <mergeCells count="8">
    <mergeCell ref="AD2:AG2"/>
    <mergeCell ref="AI2:AL2"/>
    <mergeCell ref="H3:H11"/>
    <mergeCell ref="I3:K3"/>
    <mergeCell ref="L3:L11"/>
    <mergeCell ref="AD10:AG10"/>
    <mergeCell ref="AI10:AL10"/>
    <mergeCell ref="I11:K11"/>
  </mergeCells>
  <pageMargins left="0.25" right="0.25" top="0.75" bottom="0.75" header="0.3" footer="0.3"/>
  <pageSetup paperSize="9" fitToWidth="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K196"/>
  <sheetViews>
    <sheetView workbookViewId="0"/>
  </sheetViews>
  <sheetFormatPr defaultRowHeight="15" x14ac:dyDescent="0.25"/>
  <cols>
    <col min="8" max="8" width="12.5703125" bestFit="1" customWidth="1"/>
  </cols>
  <sheetData>
    <row r="1" spans="1:37" x14ac:dyDescent="0.25">
      <c r="H1" t="s">
        <v>1225</v>
      </c>
    </row>
    <row r="2" spans="1:37" x14ac:dyDescent="0.25">
      <c r="Q2" s="21" t="s">
        <v>1226</v>
      </c>
      <c r="AB2" t="s">
        <v>1227</v>
      </c>
    </row>
    <row r="3" spans="1:37" x14ac:dyDescent="0.25">
      <c r="F3" s="38" t="s">
        <v>1228</v>
      </c>
      <c r="J3" t="s">
        <v>1229</v>
      </c>
      <c r="Q3" s="32" t="s">
        <v>1230</v>
      </c>
    </row>
    <row r="4" spans="1:37" x14ac:dyDescent="0.25">
      <c r="B4" s="21" t="s">
        <v>1231</v>
      </c>
      <c r="H4" s="81" t="s">
        <v>1232</v>
      </c>
      <c r="O4" s="21" t="s">
        <v>1233</v>
      </c>
      <c r="Q4" s="32" t="s">
        <v>1234</v>
      </c>
    </row>
    <row r="5" spans="1:37" x14ac:dyDescent="0.25">
      <c r="C5" s="119" t="s">
        <v>1235</v>
      </c>
      <c r="Q5" s="32" t="s">
        <v>1236</v>
      </c>
      <c r="Z5" t="s">
        <v>1237</v>
      </c>
      <c r="AE5" t="s">
        <v>1238</v>
      </c>
      <c r="AI5" t="s">
        <v>1239</v>
      </c>
    </row>
    <row r="6" spans="1:37" x14ac:dyDescent="0.25">
      <c r="A6" s="120" t="s">
        <v>1240</v>
      </c>
      <c r="G6" s="120">
        <v>1</v>
      </c>
      <c r="H6" s="120" t="s">
        <v>1241</v>
      </c>
      <c r="I6" t="s">
        <v>1242</v>
      </c>
      <c r="Q6" s="32" t="s">
        <v>1243</v>
      </c>
      <c r="Z6" s="22" t="s">
        <v>1244</v>
      </c>
      <c r="AE6" s="22" t="s">
        <v>1245</v>
      </c>
      <c r="AI6" s="22" t="s">
        <v>1246</v>
      </c>
    </row>
    <row r="7" spans="1:37" ht="26.45" customHeight="1" x14ac:dyDescent="0.25">
      <c r="A7" s="178" t="s">
        <v>1247</v>
      </c>
      <c r="B7" s="178"/>
      <c r="C7" s="178"/>
      <c r="D7" s="178"/>
      <c r="E7" s="178"/>
      <c r="H7" s="178" t="s">
        <v>1248</v>
      </c>
      <c r="I7" s="178"/>
      <c r="J7" s="178"/>
      <c r="K7" s="178"/>
      <c r="L7" s="178"/>
      <c r="M7" s="178"/>
      <c r="Q7" s="32" t="s">
        <v>1249</v>
      </c>
      <c r="Z7" t="s">
        <v>1250</v>
      </c>
      <c r="AE7" t="s">
        <v>1251</v>
      </c>
      <c r="AK7" t="s">
        <v>1252</v>
      </c>
    </row>
    <row r="8" spans="1:37" x14ac:dyDescent="0.25">
      <c r="AE8" t="s">
        <v>1253</v>
      </c>
      <c r="AK8" s="22" t="s">
        <v>1254</v>
      </c>
    </row>
    <row r="9" spans="1:37" x14ac:dyDescent="0.25">
      <c r="A9" s="120" t="s">
        <v>1255</v>
      </c>
      <c r="G9" s="120">
        <v>2</v>
      </c>
      <c r="H9" s="120" t="s">
        <v>1256</v>
      </c>
      <c r="Q9" s="21" t="s">
        <v>1257</v>
      </c>
    </row>
    <row r="10" spans="1:37" ht="42.95" customHeight="1" x14ac:dyDescent="0.25">
      <c r="A10" s="178" t="s">
        <v>1258</v>
      </c>
      <c r="B10" s="178"/>
      <c r="C10" s="178"/>
      <c r="D10" s="178"/>
      <c r="E10" s="178"/>
      <c r="H10" s="177" t="s">
        <v>1259</v>
      </c>
      <c r="I10" s="177"/>
      <c r="J10" s="177"/>
      <c r="K10" s="177"/>
      <c r="L10" s="177"/>
      <c r="M10" s="177"/>
    </row>
    <row r="11" spans="1:37" x14ac:dyDescent="0.25">
      <c r="P11" s="120">
        <v>1</v>
      </c>
      <c r="Q11" s="120" t="s">
        <v>1260</v>
      </c>
    </row>
    <row r="12" spans="1:37" ht="14.45" customHeight="1" x14ac:dyDescent="0.25">
      <c r="A12" s="120" t="s">
        <v>1261</v>
      </c>
      <c r="G12" s="120">
        <v>3</v>
      </c>
      <c r="H12" s="120" t="s">
        <v>1262</v>
      </c>
      <c r="I12" s="120"/>
      <c r="Q12" s="32" t="s">
        <v>1263</v>
      </c>
    </row>
    <row r="13" spans="1:37" ht="102.95" customHeight="1" x14ac:dyDescent="0.25">
      <c r="A13" s="177" t="s">
        <v>1264</v>
      </c>
      <c r="B13" s="177"/>
      <c r="C13" s="177"/>
      <c r="D13" s="177"/>
      <c r="E13" s="177"/>
      <c r="F13" s="177"/>
      <c r="H13" s="177" t="s">
        <v>1265</v>
      </c>
      <c r="I13" s="177"/>
      <c r="J13" s="177"/>
      <c r="K13" s="177"/>
      <c r="L13" s="177"/>
      <c r="M13" s="177"/>
      <c r="Q13" s="230" t="s">
        <v>1266</v>
      </c>
      <c r="R13" s="230"/>
      <c r="S13" s="230"/>
      <c r="T13" s="230"/>
      <c r="U13" s="230"/>
      <c r="V13" s="230"/>
      <c r="W13" s="230"/>
    </row>
    <row r="15" spans="1:37" x14ac:dyDescent="0.25">
      <c r="A15" s="120" t="s">
        <v>1267</v>
      </c>
      <c r="G15" s="120">
        <v>4</v>
      </c>
      <c r="H15" s="120" t="s">
        <v>1268</v>
      </c>
      <c r="P15" s="120">
        <v>2</v>
      </c>
      <c r="Q15" s="120" t="s">
        <v>1269</v>
      </c>
    </row>
    <row r="16" spans="1:37" ht="85.5" customHeight="1" x14ac:dyDescent="0.25">
      <c r="A16" s="177" t="s">
        <v>1270</v>
      </c>
      <c r="B16" s="177"/>
      <c r="C16" s="177"/>
      <c r="D16" s="177"/>
      <c r="E16" s="177"/>
      <c r="F16" s="177"/>
      <c r="H16" s="177" t="s">
        <v>1271</v>
      </c>
      <c r="I16" s="177"/>
      <c r="J16" s="177"/>
      <c r="K16" s="177"/>
      <c r="L16" s="177"/>
      <c r="M16" s="177"/>
      <c r="Q16" s="230" t="s">
        <v>1272</v>
      </c>
      <c r="R16" s="230"/>
      <c r="S16" s="230"/>
      <c r="T16" s="230"/>
      <c r="U16" s="230"/>
      <c r="V16" s="230"/>
      <c r="W16" s="230"/>
    </row>
    <row r="18" spans="1:17" x14ac:dyDescent="0.25">
      <c r="A18" s="120" t="s">
        <v>1273</v>
      </c>
      <c r="G18" s="120">
        <v>5</v>
      </c>
      <c r="H18" s="120" t="s">
        <v>1274</v>
      </c>
      <c r="I18" s="120"/>
    </row>
    <row r="19" spans="1:17" ht="56.1" customHeight="1" x14ac:dyDescent="0.25">
      <c r="A19" s="177" t="s">
        <v>1275</v>
      </c>
      <c r="B19" s="177"/>
      <c r="C19" s="177"/>
      <c r="D19" s="177"/>
      <c r="E19" s="177"/>
      <c r="F19" s="177"/>
      <c r="H19" s="231" t="s">
        <v>1276</v>
      </c>
      <c r="I19" s="231"/>
      <c r="J19" s="231"/>
      <c r="K19" s="231"/>
      <c r="L19" s="231"/>
      <c r="M19" s="231"/>
    </row>
    <row r="26" spans="1:17" x14ac:dyDescent="0.25">
      <c r="I26" t="s">
        <v>1277</v>
      </c>
    </row>
    <row r="28" spans="1:17" x14ac:dyDescent="0.25">
      <c r="D28" s="39" t="s">
        <v>1278</v>
      </c>
      <c r="J28" s="39" t="s">
        <v>1279</v>
      </c>
      <c r="P28" s="39" t="s">
        <v>1280</v>
      </c>
    </row>
    <row r="29" spans="1:17" x14ac:dyDescent="0.25">
      <c r="C29" s="83" t="s">
        <v>212</v>
      </c>
      <c r="D29" t="s">
        <v>1281</v>
      </c>
      <c r="J29" s="83" t="s">
        <v>212</v>
      </c>
      <c r="K29" t="s">
        <v>1282</v>
      </c>
      <c r="P29" s="83" t="s">
        <v>212</v>
      </c>
      <c r="Q29" t="s">
        <v>1283</v>
      </c>
    </row>
    <row r="30" spans="1:17" x14ac:dyDescent="0.25">
      <c r="C30" s="83" t="s">
        <v>212</v>
      </c>
      <c r="D30" t="s">
        <v>1284</v>
      </c>
      <c r="J30" s="83" t="s">
        <v>212</v>
      </c>
      <c r="K30" t="s">
        <v>1285</v>
      </c>
      <c r="Q30" t="s">
        <v>1286</v>
      </c>
    </row>
    <row r="31" spans="1:17" x14ac:dyDescent="0.25">
      <c r="Q31" t="s">
        <v>1287</v>
      </c>
    </row>
    <row r="32" spans="1:17" x14ac:dyDescent="0.25">
      <c r="Q32" t="s">
        <v>1288</v>
      </c>
    </row>
    <row r="35" spans="1:10" x14ac:dyDescent="0.25">
      <c r="H35" s="38" t="s">
        <v>1289</v>
      </c>
    </row>
    <row r="38" spans="1:10" x14ac:dyDescent="0.25">
      <c r="F38" t="s">
        <v>1290</v>
      </c>
      <c r="J38" t="s">
        <v>1291</v>
      </c>
    </row>
    <row r="40" spans="1:10" x14ac:dyDescent="0.25">
      <c r="D40" t="s">
        <v>1292</v>
      </c>
      <c r="J40" t="s">
        <v>1293</v>
      </c>
    </row>
    <row r="41" spans="1:10" x14ac:dyDescent="0.25">
      <c r="D41" t="s">
        <v>1294</v>
      </c>
    </row>
    <row r="44" spans="1:10" x14ac:dyDescent="0.25">
      <c r="A44" s="39" t="s">
        <v>1232</v>
      </c>
    </row>
    <row r="45" spans="1:10" x14ac:dyDescent="0.25">
      <c r="A45" s="120" t="s">
        <v>1241</v>
      </c>
    </row>
    <row r="46" spans="1:10" x14ac:dyDescent="0.25">
      <c r="A46" s="22" t="s">
        <v>1295</v>
      </c>
    </row>
    <row r="47" spans="1:10" x14ac:dyDescent="0.25">
      <c r="A47" t="s">
        <v>1296</v>
      </c>
    </row>
    <row r="48" spans="1:10" x14ac:dyDescent="0.25">
      <c r="A48" t="s">
        <v>1297</v>
      </c>
    </row>
    <row r="49" spans="1:2" x14ac:dyDescent="0.25">
      <c r="B49" s="32" t="s">
        <v>1298</v>
      </c>
    </row>
    <row r="50" spans="1:2" x14ac:dyDescent="0.25">
      <c r="B50" s="32" t="s">
        <v>1299</v>
      </c>
    </row>
    <row r="51" spans="1:2" x14ac:dyDescent="0.25">
      <c r="B51" s="32" t="s">
        <v>1300</v>
      </c>
    </row>
    <row r="52" spans="1:2" x14ac:dyDescent="0.25">
      <c r="A52" t="s">
        <v>1301</v>
      </c>
    </row>
    <row r="53" spans="1:2" x14ac:dyDescent="0.25">
      <c r="B53" s="32" t="s">
        <v>1302</v>
      </c>
    </row>
    <row r="54" spans="1:2" x14ac:dyDescent="0.25">
      <c r="B54" s="32" t="s">
        <v>1303</v>
      </c>
    </row>
    <row r="55" spans="1:2" x14ac:dyDescent="0.25">
      <c r="B55" s="32" t="s">
        <v>1304</v>
      </c>
    </row>
    <row r="56" spans="1:2" x14ac:dyDescent="0.25">
      <c r="B56" s="32" t="s">
        <v>1305</v>
      </c>
    </row>
    <row r="58" spans="1:2" x14ac:dyDescent="0.25">
      <c r="A58" s="22" t="s">
        <v>1306</v>
      </c>
    </row>
    <row r="59" spans="1:2" x14ac:dyDescent="0.25">
      <c r="A59" t="s">
        <v>1307</v>
      </c>
    </row>
    <row r="60" spans="1:2" x14ac:dyDescent="0.25">
      <c r="A60" s="32" t="s">
        <v>1308</v>
      </c>
    </row>
    <row r="61" spans="1:2" x14ac:dyDescent="0.25">
      <c r="A61" s="32" t="s">
        <v>1309</v>
      </c>
    </row>
    <row r="62" spans="1:2" x14ac:dyDescent="0.25">
      <c r="A62" s="32" t="s">
        <v>1310</v>
      </c>
    </row>
    <row r="64" spans="1:2" x14ac:dyDescent="0.25">
      <c r="A64" t="s">
        <v>1301</v>
      </c>
    </row>
    <row r="65" spans="1:1" x14ac:dyDescent="0.25">
      <c r="A65" s="32" t="s">
        <v>1311</v>
      </c>
    </row>
    <row r="66" spans="1:1" x14ac:dyDescent="0.25">
      <c r="A66" s="32" t="s">
        <v>1312</v>
      </c>
    </row>
    <row r="67" spans="1:1" x14ac:dyDescent="0.25">
      <c r="A67" s="32" t="s">
        <v>1313</v>
      </c>
    </row>
    <row r="70" spans="1:1" x14ac:dyDescent="0.25">
      <c r="A70" s="22" t="s">
        <v>1314</v>
      </c>
    </row>
    <row r="71" spans="1:1" x14ac:dyDescent="0.25">
      <c r="A71" t="s">
        <v>1315</v>
      </c>
    </row>
    <row r="73" spans="1:1" x14ac:dyDescent="0.25">
      <c r="A73" t="s">
        <v>1301</v>
      </c>
    </row>
    <row r="74" spans="1:1" x14ac:dyDescent="0.25">
      <c r="A74" s="32" t="s">
        <v>1316</v>
      </c>
    </row>
    <row r="75" spans="1:1" x14ac:dyDescent="0.25">
      <c r="A75" s="32" t="s">
        <v>1317</v>
      </c>
    </row>
    <row r="76" spans="1:1" x14ac:dyDescent="0.25">
      <c r="A76" s="32" t="s">
        <v>1318</v>
      </c>
    </row>
    <row r="79" spans="1:1" x14ac:dyDescent="0.25">
      <c r="A79" s="22" t="s">
        <v>1319</v>
      </c>
    </row>
    <row r="80" spans="1:1" x14ac:dyDescent="0.25">
      <c r="A80" t="s">
        <v>1320</v>
      </c>
    </row>
    <row r="81" spans="1:1" x14ac:dyDescent="0.25">
      <c r="A81" t="s">
        <v>1321</v>
      </c>
    </row>
    <row r="82" spans="1:1" x14ac:dyDescent="0.25">
      <c r="A82" s="32" t="s">
        <v>1322</v>
      </c>
    </row>
    <row r="83" spans="1:1" x14ac:dyDescent="0.25">
      <c r="A83" s="32" t="s">
        <v>1323</v>
      </c>
    </row>
    <row r="84" spans="1:1" x14ac:dyDescent="0.25">
      <c r="A84" s="32" t="s">
        <v>1324</v>
      </c>
    </row>
    <row r="86" spans="1:1" x14ac:dyDescent="0.25">
      <c r="A86" s="22" t="s">
        <v>1325</v>
      </c>
    </row>
    <row r="87" spans="1:1" x14ac:dyDescent="0.25">
      <c r="A87" t="s">
        <v>1326</v>
      </c>
    </row>
    <row r="88" spans="1:1" x14ac:dyDescent="0.25">
      <c r="A88" t="s">
        <v>1327</v>
      </c>
    </row>
    <row r="89" spans="1:1" x14ac:dyDescent="0.25">
      <c r="A89" t="s">
        <v>1328</v>
      </c>
    </row>
    <row r="91" spans="1:1" x14ac:dyDescent="0.25">
      <c r="A91" s="22" t="s">
        <v>1329</v>
      </c>
    </row>
    <row r="92" spans="1:1" x14ac:dyDescent="0.25">
      <c r="A92" t="s">
        <v>1330</v>
      </c>
    </row>
    <row r="93" spans="1:1" x14ac:dyDescent="0.25">
      <c r="A93" t="s">
        <v>1331</v>
      </c>
    </row>
    <row r="95" spans="1:1" x14ac:dyDescent="0.25">
      <c r="A95" s="22" t="s">
        <v>1332</v>
      </c>
    </row>
    <row r="96" spans="1:1" x14ac:dyDescent="0.25">
      <c r="A96" t="s">
        <v>1333</v>
      </c>
    </row>
    <row r="97" spans="1:1" x14ac:dyDescent="0.25">
      <c r="A97" t="s">
        <v>1321</v>
      </c>
    </row>
    <row r="98" spans="1:1" x14ac:dyDescent="0.25">
      <c r="A98" s="32" t="s">
        <v>1334</v>
      </c>
    </row>
    <row r="99" spans="1:1" x14ac:dyDescent="0.25">
      <c r="A99" s="32" t="s">
        <v>1335</v>
      </c>
    </row>
    <row r="100" spans="1:1" x14ac:dyDescent="0.25">
      <c r="A100" s="32" t="s">
        <v>1336</v>
      </c>
    </row>
    <row r="102" spans="1:1" x14ac:dyDescent="0.25">
      <c r="A102" s="22" t="s">
        <v>1337</v>
      </c>
    </row>
    <row r="103" spans="1:1" x14ac:dyDescent="0.25">
      <c r="A103" t="s">
        <v>1338</v>
      </c>
    </row>
    <row r="104" spans="1:1" x14ac:dyDescent="0.25">
      <c r="A104" t="s">
        <v>1339</v>
      </c>
    </row>
    <row r="106" spans="1:1" x14ac:dyDescent="0.25">
      <c r="A106" s="22" t="s">
        <v>1340</v>
      </c>
    </row>
    <row r="107" spans="1:1" x14ac:dyDescent="0.25">
      <c r="A107" s="32" t="s">
        <v>1341</v>
      </c>
    </row>
    <row r="108" spans="1:1" x14ac:dyDescent="0.25">
      <c r="A108" t="s">
        <v>1342</v>
      </c>
    </row>
    <row r="109" spans="1:1" x14ac:dyDescent="0.25">
      <c r="A109" t="s">
        <v>1343</v>
      </c>
    </row>
    <row r="110" spans="1:1" x14ac:dyDescent="0.25">
      <c r="A110" t="s">
        <v>1344</v>
      </c>
    </row>
    <row r="112" spans="1:1" x14ac:dyDescent="0.25">
      <c r="A112" s="22" t="s">
        <v>1345</v>
      </c>
    </row>
    <row r="113" spans="1:1" x14ac:dyDescent="0.25">
      <c r="A113" t="s">
        <v>1346</v>
      </c>
    </row>
    <row r="114" spans="1:1" x14ac:dyDescent="0.25">
      <c r="A114" t="s">
        <v>1347</v>
      </c>
    </row>
    <row r="115" spans="1:1" x14ac:dyDescent="0.25">
      <c r="A115" s="32" t="s">
        <v>1348</v>
      </c>
    </row>
    <row r="117" spans="1:1" x14ac:dyDescent="0.25">
      <c r="A117" s="22" t="s">
        <v>1349</v>
      </c>
    </row>
    <row r="118" spans="1:1" x14ac:dyDescent="0.25">
      <c r="A118" t="s">
        <v>1350</v>
      </c>
    </row>
    <row r="119" spans="1:1" x14ac:dyDescent="0.25">
      <c r="A119" t="s">
        <v>1351</v>
      </c>
    </row>
    <row r="121" spans="1:1" x14ac:dyDescent="0.25">
      <c r="A121" t="s">
        <v>1352</v>
      </c>
    </row>
    <row r="122" spans="1:1" x14ac:dyDescent="0.25">
      <c r="A122" t="s">
        <v>1353</v>
      </c>
    </row>
    <row r="124" spans="1:1" x14ac:dyDescent="0.25">
      <c r="A124" s="22" t="s">
        <v>1354</v>
      </c>
    </row>
    <row r="125" spans="1:1" x14ac:dyDescent="0.25">
      <c r="A125" t="s">
        <v>1355</v>
      </c>
    </row>
    <row r="126" spans="1:1" x14ac:dyDescent="0.25">
      <c r="A126" t="s">
        <v>1301</v>
      </c>
    </row>
    <row r="127" spans="1:1" x14ac:dyDescent="0.25">
      <c r="A127" t="s">
        <v>1356</v>
      </c>
    </row>
    <row r="128" spans="1:1" x14ac:dyDescent="0.25">
      <c r="A128" t="s">
        <v>1357</v>
      </c>
    </row>
    <row r="129" spans="1:1" x14ac:dyDescent="0.25">
      <c r="A129" s="23" t="s">
        <v>1358</v>
      </c>
    </row>
    <row r="130" spans="1:1" x14ac:dyDescent="0.25">
      <c r="A130" t="s">
        <v>1359</v>
      </c>
    </row>
    <row r="131" spans="1:1" x14ac:dyDescent="0.25">
      <c r="A131" t="s">
        <v>1360</v>
      </c>
    </row>
    <row r="132" spans="1:1" x14ac:dyDescent="0.25">
      <c r="A132" t="s">
        <v>1361</v>
      </c>
    </row>
    <row r="134" spans="1:1" x14ac:dyDescent="0.25">
      <c r="A134" s="22" t="s">
        <v>1362</v>
      </c>
    </row>
    <row r="135" spans="1:1" x14ac:dyDescent="0.25">
      <c r="A135" t="s">
        <v>1363</v>
      </c>
    </row>
    <row r="136" spans="1:1" x14ac:dyDescent="0.25">
      <c r="A136" t="s">
        <v>1301</v>
      </c>
    </row>
    <row r="137" spans="1:1" x14ac:dyDescent="0.25">
      <c r="A137" s="32" t="s">
        <v>1364</v>
      </c>
    </row>
    <row r="138" spans="1:1" x14ac:dyDescent="0.25">
      <c r="A138" s="32" t="s">
        <v>1365</v>
      </c>
    </row>
    <row r="141" spans="1:1" x14ac:dyDescent="0.25">
      <c r="A141" s="120" t="s">
        <v>1366</v>
      </c>
    </row>
    <row r="142" spans="1:1" x14ac:dyDescent="0.25">
      <c r="A142" s="22" t="s">
        <v>1367</v>
      </c>
    </row>
    <row r="143" spans="1:1" x14ac:dyDescent="0.25">
      <c r="A143" t="s">
        <v>1368</v>
      </c>
    </row>
    <row r="144" spans="1:1" x14ac:dyDescent="0.25">
      <c r="A144" t="s">
        <v>1347</v>
      </c>
    </row>
    <row r="145" spans="1:1" x14ac:dyDescent="0.25">
      <c r="A145" s="32" t="s">
        <v>1369</v>
      </c>
    </row>
    <row r="146" spans="1:1" x14ac:dyDescent="0.25">
      <c r="A146" s="32" t="s">
        <v>1370</v>
      </c>
    </row>
    <row r="148" spans="1:1" x14ac:dyDescent="0.25">
      <c r="A148" s="22" t="s">
        <v>1371</v>
      </c>
    </row>
    <row r="149" spans="1:1" x14ac:dyDescent="0.25">
      <c r="A149" t="s">
        <v>1372</v>
      </c>
    </row>
    <row r="151" spans="1:1" x14ac:dyDescent="0.25">
      <c r="A151" s="22" t="s">
        <v>1373</v>
      </c>
    </row>
    <row r="152" spans="1:1" x14ac:dyDescent="0.25">
      <c r="A152" t="s">
        <v>1374</v>
      </c>
    </row>
    <row r="153" spans="1:1" x14ac:dyDescent="0.25">
      <c r="A153" t="s">
        <v>1301</v>
      </c>
    </row>
    <row r="154" spans="1:1" x14ac:dyDescent="0.25">
      <c r="A154" s="32" t="s">
        <v>1375</v>
      </c>
    </row>
    <row r="155" spans="1:1" x14ac:dyDescent="0.25">
      <c r="A155" s="32" t="s">
        <v>1376</v>
      </c>
    </row>
    <row r="157" spans="1:1" x14ac:dyDescent="0.25">
      <c r="A157" s="22" t="s">
        <v>1377</v>
      </c>
    </row>
    <row r="158" spans="1:1" x14ac:dyDescent="0.25">
      <c r="A158" s="32" t="s">
        <v>1378</v>
      </c>
    </row>
    <row r="159" spans="1:1" x14ac:dyDescent="0.25">
      <c r="A159" t="s">
        <v>1379</v>
      </c>
    </row>
    <row r="160" spans="1:1" x14ac:dyDescent="0.25">
      <c r="A160" t="s">
        <v>1380</v>
      </c>
    </row>
    <row r="162" spans="1:1" x14ac:dyDescent="0.25">
      <c r="A162" s="32" t="s">
        <v>1381</v>
      </c>
    </row>
    <row r="164" spans="1:1" x14ac:dyDescent="0.25">
      <c r="A164" s="32" t="s">
        <v>1382</v>
      </c>
    </row>
    <row r="165" spans="1:1" x14ac:dyDescent="0.25">
      <c r="A165" t="s">
        <v>1347</v>
      </c>
    </row>
    <row r="166" spans="1:1" x14ac:dyDescent="0.25">
      <c r="A166" s="32" t="s">
        <v>1383</v>
      </c>
    </row>
    <row r="167" spans="1:1" x14ac:dyDescent="0.25">
      <c r="A167" s="32" t="s">
        <v>1384</v>
      </c>
    </row>
    <row r="168" spans="1:1" x14ac:dyDescent="0.25">
      <c r="A168" s="32" t="s">
        <v>1385</v>
      </c>
    </row>
    <row r="170" spans="1:1" x14ac:dyDescent="0.25">
      <c r="A170" s="22" t="s">
        <v>1386</v>
      </c>
    </row>
    <row r="171" spans="1:1" x14ac:dyDescent="0.25">
      <c r="A171" s="32" t="s">
        <v>1387</v>
      </c>
    </row>
    <row r="172" spans="1:1" x14ac:dyDescent="0.25">
      <c r="A172" s="32" t="s">
        <v>1388</v>
      </c>
    </row>
    <row r="173" spans="1:1" x14ac:dyDescent="0.25">
      <c r="A173" s="32" t="s">
        <v>1389</v>
      </c>
    </row>
    <row r="174" spans="1:1" x14ac:dyDescent="0.25">
      <c r="A174" s="32" t="s">
        <v>1390</v>
      </c>
    </row>
    <row r="176" spans="1:1" x14ac:dyDescent="0.25">
      <c r="A176" s="22" t="s">
        <v>1391</v>
      </c>
    </row>
    <row r="177" spans="1:2" x14ac:dyDescent="0.25">
      <c r="A177" t="s">
        <v>1392</v>
      </c>
    </row>
    <row r="178" spans="1:2" x14ac:dyDescent="0.25">
      <c r="A178" t="s">
        <v>1393</v>
      </c>
    </row>
    <row r="179" spans="1:2" x14ac:dyDescent="0.25">
      <c r="B179" s="32" t="s">
        <v>1394</v>
      </c>
    </row>
    <row r="180" spans="1:2" x14ac:dyDescent="0.25">
      <c r="B180" s="32" t="s">
        <v>1395</v>
      </c>
    </row>
    <row r="181" spans="1:2" x14ac:dyDescent="0.25">
      <c r="B181" s="32" t="s">
        <v>1396</v>
      </c>
    </row>
    <row r="183" spans="1:2" x14ac:dyDescent="0.25">
      <c r="A183" t="s">
        <v>1397</v>
      </c>
    </row>
    <row r="184" spans="1:2" x14ac:dyDescent="0.25">
      <c r="B184" s="32" t="s">
        <v>1398</v>
      </c>
    </row>
    <row r="185" spans="1:2" x14ac:dyDescent="0.25">
      <c r="B185" s="32" t="s">
        <v>1399</v>
      </c>
    </row>
    <row r="187" spans="1:2" x14ac:dyDescent="0.25">
      <c r="A187" s="22" t="s">
        <v>1400</v>
      </c>
    </row>
    <row r="188" spans="1:2" x14ac:dyDescent="0.25">
      <c r="A188" t="s">
        <v>1401</v>
      </c>
    </row>
    <row r="189" spans="1:2" x14ac:dyDescent="0.25">
      <c r="A189" t="s">
        <v>1347</v>
      </c>
    </row>
    <row r="190" spans="1:2" x14ac:dyDescent="0.25">
      <c r="A190" t="s">
        <v>1402</v>
      </c>
    </row>
    <row r="192" spans="1:2" x14ac:dyDescent="0.25">
      <c r="A192" s="22" t="s">
        <v>1403</v>
      </c>
    </row>
    <row r="193" spans="1:1" x14ac:dyDescent="0.25">
      <c r="A193" t="s">
        <v>1404</v>
      </c>
    </row>
    <row r="194" spans="1:1" x14ac:dyDescent="0.25">
      <c r="A194" t="s">
        <v>1405</v>
      </c>
    </row>
    <row r="196" spans="1:1" x14ac:dyDescent="0.25">
      <c r="A196" t="s">
        <v>1406</v>
      </c>
    </row>
  </sheetData>
  <mergeCells count="12">
    <mergeCell ref="Q13:W13"/>
    <mergeCell ref="A16:F16"/>
    <mergeCell ref="H16:M16"/>
    <mergeCell ref="Q16:W16"/>
    <mergeCell ref="A19:F19"/>
    <mergeCell ref="H19:M19"/>
    <mergeCell ref="A7:E7"/>
    <mergeCell ref="H7:M7"/>
    <mergeCell ref="A10:E10"/>
    <mergeCell ref="H10:M10"/>
    <mergeCell ref="A13:F13"/>
    <mergeCell ref="H13:M13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79"/>
  <sheetViews>
    <sheetView workbookViewId="0"/>
  </sheetViews>
  <sheetFormatPr defaultRowHeight="15" x14ac:dyDescent="0.25"/>
  <cols>
    <col min="1" max="1" width="19.42578125" bestFit="1" customWidth="1"/>
    <col min="8" max="8" width="9.5703125" customWidth="1"/>
  </cols>
  <sheetData>
    <row r="1" spans="1:45" x14ac:dyDescent="0.25">
      <c r="H1" t="s">
        <v>1407</v>
      </c>
    </row>
    <row r="2" spans="1:45" x14ac:dyDescent="0.25">
      <c r="H2" t="s">
        <v>1408</v>
      </c>
    </row>
    <row r="5" spans="1:45" x14ac:dyDescent="0.25">
      <c r="B5" t="s">
        <v>1409</v>
      </c>
      <c r="D5" s="39" t="s">
        <v>1013</v>
      </c>
      <c r="H5" t="s">
        <v>1410</v>
      </c>
      <c r="K5" s="39" t="s">
        <v>1411</v>
      </c>
      <c r="O5" t="s">
        <v>1412</v>
      </c>
      <c r="R5" s="39" t="s">
        <v>1413</v>
      </c>
      <c r="W5" t="s">
        <v>1414</v>
      </c>
      <c r="AE5">
        <v>5</v>
      </c>
      <c r="AF5" t="s">
        <v>1415</v>
      </c>
      <c r="AH5" s="39" t="s">
        <v>1416</v>
      </c>
      <c r="AM5" t="s">
        <v>1417</v>
      </c>
      <c r="AO5" s="39" t="s">
        <v>7</v>
      </c>
      <c r="AR5" t="s">
        <v>1418</v>
      </c>
    </row>
    <row r="6" spans="1:45" x14ac:dyDescent="0.25">
      <c r="H6" t="s">
        <v>1419</v>
      </c>
      <c r="O6" t="s">
        <v>1420</v>
      </c>
      <c r="W6" t="s">
        <v>1421</v>
      </c>
      <c r="Y6" t="s">
        <v>1422</v>
      </c>
      <c r="AH6" t="s">
        <v>1423</v>
      </c>
      <c r="AR6" t="s">
        <v>1424</v>
      </c>
    </row>
    <row r="7" spans="1:45" x14ac:dyDescent="0.25">
      <c r="A7" t="s">
        <v>1193</v>
      </c>
      <c r="B7" t="s">
        <v>1425</v>
      </c>
      <c r="H7" s="177" t="s">
        <v>1426</v>
      </c>
      <c r="I7" s="177"/>
      <c r="J7" s="177"/>
      <c r="K7" s="177"/>
      <c r="L7" s="177"/>
      <c r="Y7" t="s">
        <v>1427</v>
      </c>
      <c r="AH7" t="s">
        <v>1428</v>
      </c>
    </row>
    <row r="8" spans="1:45" x14ac:dyDescent="0.25">
      <c r="B8" t="s">
        <v>1429</v>
      </c>
      <c r="H8" s="177"/>
      <c r="I8" s="177"/>
      <c r="J8" s="177"/>
      <c r="K8" s="177"/>
      <c r="L8" s="177"/>
      <c r="W8" s="39" t="s">
        <v>1430</v>
      </c>
      <c r="Y8" t="s">
        <v>1431</v>
      </c>
      <c r="AE8" s="22" t="s">
        <v>1432</v>
      </c>
      <c r="AH8" t="s">
        <v>1433</v>
      </c>
    </row>
    <row r="9" spans="1:45" x14ac:dyDescent="0.25">
      <c r="Y9" t="s">
        <v>1434</v>
      </c>
      <c r="AH9" t="s">
        <v>1435</v>
      </c>
    </row>
    <row r="10" spans="1:45" x14ac:dyDescent="0.25">
      <c r="A10" t="s">
        <v>1436</v>
      </c>
      <c r="B10" t="s">
        <v>1437</v>
      </c>
      <c r="H10" t="s">
        <v>1438</v>
      </c>
      <c r="O10" t="s">
        <v>1436</v>
      </c>
      <c r="AH10" t="s">
        <v>1439</v>
      </c>
      <c r="AN10" s="121" t="s">
        <v>389</v>
      </c>
      <c r="AO10" t="s">
        <v>7</v>
      </c>
      <c r="AR10" s="121" t="s">
        <v>389</v>
      </c>
    </row>
    <row r="11" spans="1:45" x14ac:dyDescent="0.25">
      <c r="AN11" s="121" t="s">
        <v>1440</v>
      </c>
      <c r="AO11" t="s">
        <v>1441</v>
      </c>
      <c r="AR11" s="121" t="s">
        <v>1440</v>
      </c>
    </row>
    <row r="12" spans="1:45" x14ac:dyDescent="0.25">
      <c r="A12" t="s">
        <v>1442</v>
      </c>
      <c r="C12" s="29"/>
      <c r="H12" s="49" t="s">
        <v>1443</v>
      </c>
      <c r="AN12" s="121" t="s">
        <v>1444</v>
      </c>
      <c r="AO12" t="s">
        <v>1445</v>
      </c>
      <c r="AR12" s="121" t="s">
        <v>1444</v>
      </c>
      <c r="AS12" t="s">
        <v>1446</v>
      </c>
    </row>
    <row r="13" spans="1:45" x14ac:dyDescent="0.25">
      <c r="A13" t="s">
        <v>1447</v>
      </c>
      <c r="B13" t="s">
        <v>1448</v>
      </c>
      <c r="H13" s="32" t="s">
        <v>1449</v>
      </c>
      <c r="AN13" s="121" t="s">
        <v>43</v>
      </c>
      <c r="AO13" t="s">
        <v>1</v>
      </c>
      <c r="AR13" s="121" t="s">
        <v>43</v>
      </c>
    </row>
    <row r="14" spans="1:45" x14ac:dyDescent="0.25">
      <c r="B14" s="32" t="s">
        <v>1450</v>
      </c>
      <c r="H14" s="32" t="s">
        <v>1451</v>
      </c>
      <c r="AN14" s="121" t="s">
        <v>1452</v>
      </c>
      <c r="AO14" t="s">
        <v>1453</v>
      </c>
      <c r="AR14" s="121" t="s">
        <v>1452</v>
      </c>
    </row>
    <row r="15" spans="1:45" x14ac:dyDescent="0.25">
      <c r="B15" s="32" t="s">
        <v>1454</v>
      </c>
      <c r="H15" s="32" t="s">
        <v>1455</v>
      </c>
    </row>
    <row r="16" spans="1:45" x14ac:dyDescent="0.25">
      <c r="B16" s="32" t="s">
        <v>1456</v>
      </c>
    </row>
    <row r="17" spans="1:45" x14ac:dyDescent="0.25">
      <c r="AH17" s="121" t="s">
        <v>389</v>
      </c>
      <c r="AI17" t="s">
        <v>1457</v>
      </c>
    </row>
    <row r="18" spans="1:45" x14ac:dyDescent="0.25">
      <c r="A18" s="121" t="s">
        <v>389</v>
      </c>
      <c r="B18" t="s">
        <v>1458</v>
      </c>
      <c r="H18" s="121" t="s">
        <v>389</v>
      </c>
      <c r="I18" t="s">
        <v>1458</v>
      </c>
      <c r="O18" s="121" t="s">
        <v>389</v>
      </c>
      <c r="P18" t="s">
        <v>1459</v>
      </c>
      <c r="W18" s="121" t="s">
        <v>389</v>
      </c>
      <c r="X18" t="s">
        <v>1460</v>
      </c>
      <c r="AH18" s="121" t="s">
        <v>1440</v>
      </c>
      <c r="AI18" t="s">
        <v>1441</v>
      </c>
    </row>
    <row r="19" spans="1:45" x14ac:dyDescent="0.25">
      <c r="A19" s="121" t="s">
        <v>1440</v>
      </c>
      <c r="B19" t="s">
        <v>1461</v>
      </c>
      <c r="H19" s="121" t="s">
        <v>1440</v>
      </c>
      <c r="I19" t="s">
        <v>1461</v>
      </c>
      <c r="O19" s="121" t="s">
        <v>1440</v>
      </c>
      <c r="P19" t="s">
        <v>1461</v>
      </c>
      <c r="W19" s="121" t="s">
        <v>1440</v>
      </c>
      <c r="AH19" s="121" t="s">
        <v>1444</v>
      </c>
      <c r="AI19" t="s">
        <v>1445</v>
      </c>
    </row>
    <row r="20" spans="1:45" x14ac:dyDescent="0.25">
      <c r="A20" s="121" t="s">
        <v>1444</v>
      </c>
      <c r="B20" t="s">
        <v>1445</v>
      </c>
      <c r="H20" s="121" t="s">
        <v>1444</v>
      </c>
      <c r="I20" t="s">
        <v>1445</v>
      </c>
      <c r="O20" s="121" t="s">
        <v>1444</v>
      </c>
      <c r="P20" t="s">
        <v>1445</v>
      </c>
      <c r="W20" s="121" t="s">
        <v>1444</v>
      </c>
      <c r="X20" t="s">
        <v>1445</v>
      </c>
      <c r="AH20" s="121" t="s">
        <v>43</v>
      </c>
      <c r="AI20" t="s">
        <v>1462</v>
      </c>
      <c r="AL20" t="s">
        <v>1463</v>
      </c>
    </row>
    <row r="21" spans="1:45" x14ac:dyDescent="0.25">
      <c r="A21" s="121" t="s">
        <v>43</v>
      </c>
      <c r="B21" t="s">
        <v>1464</v>
      </c>
      <c r="H21" s="121" t="s">
        <v>43</v>
      </c>
      <c r="I21" t="s">
        <v>1464</v>
      </c>
      <c r="O21" s="121" t="s">
        <v>43</v>
      </c>
      <c r="P21" t="s">
        <v>1464</v>
      </c>
      <c r="W21" s="121" t="s">
        <v>43</v>
      </c>
      <c r="X21" t="s">
        <v>1464</v>
      </c>
      <c r="AH21" s="121" t="s">
        <v>1452</v>
      </c>
      <c r="AI21" t="s">
        <v>1453</v>
      </c>
    </row>
    <row r="22" spans="1:45" x14ac:dyDescent="0.25">
      <c r="A22" s="121" t="s">
        <v>1452</v>
      </c>
      <c r="B22" t="s">
        <v>1465</v>
      </c>
      <c r="H22" s="121" t="s">
        <v>1452</v>
      </c>
      <c r="I22" t="s">
        <v>1465</v>
      </c>
      <c r="O22" s="121" t="s">
        <v>1452</v>
      </c>
      <c r="P22" t="s">
        <v>1453</v>
      </c>
      <c r="W22" s="121" t="s">
        <v>1452</v>
      </c>
      <c r="X22" t="s">
        <v>1453</v>
      </c>
    </row>
    <row r="23" spans="1:45" x14ac:dyDescent="0.25">
      <c r="B23" s="21" t="s">
        <v>1466</v>
      </c>
      <c r="I23" s="21" t="s">
        <v>1466</v>
      </c>
      <c r="P23" s="21" t="s">
        <v>1466</v>
      </c>
      <c r="X23" s="39" t="s">
        <v>1467</v>
      </c>
      <c r="AI23" s="21" t="s">
        <v>1466</v>
      </c>
      <c r="AO23" s="21" t="s">
        <v>1466</v>
      </c>
      <c r="AS23" s="39" t="s">
        <v>1467</v>
      </c>
    </row>
    <row r="24" spans="1:45" x14ac:dyDescent="0.25">
      <c r="B24" t="s">
        <v>1468</v>
      </c>
      <c r="I24" t="s">
        <v>1468</v>
      </c>
      <c r="P24" t="s">
        <v>1468</v>
      </c>
      <c r="X24" t="s">
        <v>1469</v>
      </c>
      <c r="AI24" t="s">
        <v>1468</v>
      </c>
      <c r="AO24" t="s">
        <v>1468</v>
      </c>
      <c r="AS24" t="s">
        <v>1469</v>
      </c>
    </row>
    <row r="26" spans="1:45" x14ac:dyDescent="0.25">
      <c r="B26" t="s">
        <v>1470</v>
      </c>
    </row>
    <row r="27" spans="1:45" x14ac:dyDescent="0.25">
      <c r="C27" s="4"/>
    </row>
    <row r="28" spans="1:45" x14ac:dyDescent="0.25">
      <c r="C28" s="4"/>
    </row>
    <row r="29" spans="1:45" x14ac:dyDescent="0.25">
      <c r="C29" s="4"/>
    </row>
    <row r="30" spans="1:45" x14ac:dyDescent="0.25">
      <c r="C30" s="4"/>
    </row>
    <row r="31" spans="1:45" x14ac:dyDescent="0.25">
      <c r="C31" s="4"/>
    </row>
    <row r="32" spans="1:45" x14ac:dyDescent="0.25">
      <c r="B32" s="66">
        <v>0.3</v>
      </c>
      <c r="C32" s="4"/>
      <c r="E32" t="s">
        <v>1471</v>
      </c>
      <c r="H32" t="s">
        <v>1472</v>
      </c>
      <c r="I32" t="s">
        <v>262</v>
      </c>
    </row>
    <row r="33" spans="1:9" x14ac:dyDescent="0.25">
      <c r="C33" s="1"/>
      <c r="D33" s="2"/>
      <c r="E33" s="4"/>
    </row>
    <row r="34" spans="1:9" x14ac:dyDescent="0.25">
      <c r="A34" t="s">
        <v>1473</v>
      </c>
      <c r="B34" s="66">
        <v>0.1</v>
      </c>
      <c r="C34" s="4"/>
      <c r="E34" s="4"/>
      <c r="F34" t="s">
        <v>1474</v>
      </c>
      <c r="H34" t="s">
        <v>1475</v>
      </c>
      <c r="I34" t="s">
        <v>1436</v>
      </c>
    </row>
    <row r="35" spans="1:9" x14ac:dyDescent="0.25">
      <c r="C35" s="1"/>
      <c r="D35" s="2"/>
      <c r="E35" s="109"/>
      <c r="H35" t="s">
        <v>1006</v>
      </c>
    </row>
    <row r="36" spans="1:9" x14ac:dyDescent="0.25">
      <c r="C36" s="10"/>
      <c r="D36" s="11"/>
      <c r="E36" s="111"/>
      <c r="F36" s="11"/>
      <c r="G36" s="11"/>
      <c r="H36" t="s">
        <v>1476</v>
      </c>
    </row>
    <row r="37" spans="1:9" x14ac:dyDescent="0.25">
      <c r="G37" t="s">
        <v>999</v>
      </c>
    </row>
    <row r="74" spans="1:1" x14ac:dyDescent="0.25">
      <c r="A74" s="39" t="s">
        <v>1477</v>
      </c>
    </row>
    <row r="75" spans="1:1" x14ac:dyDescent="0.25">
      <c r="A75" t="s">
        <v>1478</v>
      </c>
    </row>
    <row r="76" spans="1:1" x14ac:dyDescent="0.25">
      <c r="A76" t="s">
        <v>1479</v>
      </c>
    </row>
    <row r="78" spans="1:1" x14ac:dyDescent="0.25">
      <c r="A78" t="s">
        <v>1480</v>
      </c>
    </row>
    <row r="79" spans="1:1" x14ac:dyDescent="0.25">
      <c r="A79" t="s">
        <v>1481</v>
      </c>
    </row>
  </sheetData>
  <mergeCells count="1">
    <mergeCell ref="H7:L8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workbookViewId="0">
      <selection activeCell="G21" sqref="G21"/>
    </sheetView>
  </sheetViews>
  <sheetFormatPr defaultRowHeight="15" x14ac:dyDescent="0.25"/>
  <cols>
    <col min="2" max="2" width="12.5703125" bestFit="1" customWidth="1"/>
  </cols>
  <sheetData>
    <row r="1" spans="1:2" x14ac:dyDescent="0.25">
      <c r="A1" s="121" t="s">
        <v>389</v>
      </c>
      <c r="B1" t="s">
        <v>1482</v>
      </c>
    </row>
    <row r="2" spans="1:2" x14ac:dyDescent="0.25">
      <c r="A2" s="121" t="s">
        <v>1440</v>
      </c>
      <c r="B2" t="s">
        <v>1483</v>
      </c>
    </row>
    <row r="3" spans="1:2" x14ac:dyDescent="0.25">
      <c r="A3" s="121" t="s">
        <v>1444</v>
      </c>
      <c r="B3" t="s">
        <v>1484</v>
      </c>
    </row>
    <row r="4" spans="1:2" x14ac:dyDescent="0.25">
      <c r="A4" s="121" t="s">
        <v>43</v>
      </c>
      <c r="B4" t="s">
        <v>1485</v>
      </c>
    </row>
    <row r="5" spans="1:2" x14ac:dyDescent="0.25">
      <c r="A5" s="121" t="s">
        <v>1452</v>
      </c>
      <c r="B5" t="s">
        <v>1486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"/>
  <sheetViews>
    <sheetView workbookViewId="0">
      <selection activeCell="C20" sqref="C20"/>
    </sheetView>
  </sheetViews>
  <sheetFormatPr defaultRowHeight="15" x14ac:dyDescent="0.25"/>
  <cols>
    <col min="3" max="3" width="35.5703125" bestFit="1" customWidth="1"/>
    <col min="4" max="4" width="31.85546875" customWidth="1"/>
    <col min="5" max="5" width="22.5703125" customWidth="1"/>
    <col min="6" max="7" width="23.28515625" customWidth="1"/>
    <col min="8" max="8" width="15" bestFit="1" customWidth="1"/>
    <col min="9" max="9" width="24.5703125" customWidth="1"/>
  </cols>
  <sheetData>
    <row r="1" spans="2:10" x14ac:dyDescent="0.25">
      <c r="C1" s="232" t="s">
        <v>1487</v>
      </c>
      <c r="D1" s="232"/>
    </row>
    <row r="2" spans="2:10" x14ac:dyDescent="0.25">
      <c r="C2" s="122" t="s">
        <v>1488</v>
      </c>
      <c r="D2" s="122" t="s">
        <v>1489</v>
      </c>
      <c r="F2" t="s">
        <v>1490</v>
      </c>
    </row>
    <row r="3" spans="2:10" ht="30" x14ac:dyDescent="0.25">
      <c r="B3">
        <v>1</v>
      </c>
      <c r="C3" s="123" t="s">
        <v>1491</v>
      </c>
      <c r="D3" s="124" t="s">
        <v>1492</v>
      </c>
      <c r="E3" s="233" t="s">
        <v>1493</v>
      </c>
      <c r="F3" t="s">
        <v>1494</v>
      </c>
    </row>
    <row r="4" spans="2:10" x14ac:dyDescent="0.25">
      <c r="B4">
        <v>2</v>
      </c>
      <c r="C4" s="125" t="s">
        <v>1495</v>
      </c>
      <c r="D4" s="54" t="s">
        <v>1496</v>
      </c>
      <c r="E4" s="233"/>
    </row>
    <row r="5" spans="2:10" x14ac:dyDescent="0.25">
      <c r="B5">
        <v>3</v>
      </c>
      <c r="C5" s="54" t="s">
        <v>1497</v>
      </c>
      <c r="D5" s="54" t="s">
        <v>1498</v>
      </c>
      <c r="E5" s="233"/>
    </row>
    <row r="6" spans="2:10" x14ac:dyDescent="0.25">
      <c r="B6">
        <v>4</v>
      </c>
      <c r="C6" s="54" t="s">
        <v>1499</v>
      </c>
      <c r="D6" s="54"/>
    </row>
    <row r="7" spans="2:10" x14ac:dyDescent="0.25">
      <c r="B7">
        <v>5</v>
      </c>
      <c r="C7" s="54" t="s">
        <v>1415</v>
      </c>
      <c r="D7" s="54"/>
    </row>
    <row r="8" spans="2:10" x14ac:dyDescent="0.25">
      <c r="C8" s="54"/>
      <c r="D8" s="54"/>
    </row>
    <row r="11" spans="2:10" x14ac:dyDescent="0.25">
      <c r="D11">
        <v>1</v>
      </c>
      <c r="E11">
        <v>2</v>
      </c>
      <c r="F11">
        <v>3</v>
      </c>
      <c r="G11">
        <v>4</v>
      </c>
      <c r="H11">
        <v>5</v>
      </c>
      <c r="I11">
        <v>6</v>
      </c>
    </row>
    <row r="12" spans="2:10" x14ac:dyDescent="0.25">
      <c r="C12" s="54" t="s">
        <v>1500</v>
      </c>
      <c r="D12" s="123" t="s">
        <v>1501</v>
      </c>
      <c r="E12" s="54" t="s">
        <v>1495</v>
      </c>
      <c r="F12" s="54" t="s">
        <v>1497</v>
      </c>
      <c r="G12" s="54" t="s">
        <v>1499</v>
      </c>
      <c r="H12" s="54" t="s">
        <v>1415</v>
      </c>
      <c r="I12" s="54" t="s">
        <v>1502</v>
      </c>
    </row>
    <row r="13" spans="2:10" x14ac:dyDescent="0.25">
      <c r="B13">
        <v>1</v>
      </c>
      <c r="C13" s="54" t="s">
        <v>1503</v>
      </c>
      <c r="D13" s="54" t="s">
        <v>1504</v>
      </c>
      <c r="E13" s="54" t="s">
        <v>1504</v>
      </c>
      <c r="F13" s="54" t="s">
        <v>1504</v>
      </c>
      <c r="G13" s="54" t="s">
        <v>1505</v>
      </c>
      <c r="H13" s="54" t="s">
        <v>1504</v>
      </c>
      <c r="I13" s="31" t="s">
        <v>1506</v>
      </c>
      <c r="J13" s="4" t="s">
        <v>1507</v>
      </c>
    </row>
    <row r="14" spans="2:10" x14ac:dyDescent="0.25">
      <c r="B14">
        <v>2</v>
      </c>
      <c r="C14" s="123" t="s">
        <v>1508</v>
      </c>
      <c r="D14" s="54" t="s">
        <v>1509</v>
      </c>
      <c r="E14" s="123" t="s">
        <v>1</v>
      </c>
      <c r="F14" s="123" t="s">
        <v>1510</v>
      </c>
      <c r="G14" s="123" t="s">
        <v>1511</v>
      </c>
      <c r="H14" s="123" t="s">
        <v>1415</v>
      </c>
      <c r="I14" s="123" t="s">
        <v>1512</v>
      </c>
      <c r="J14" s="126"/>
    </row>
    <row r="15" spans="2:10" x14ac:dyDescent="0.25">
      <c r="B15">
        <v>3</v>
      </c>
      <c r="C15" s="123" t="s">
        <v>1513</v>
      </c>
      <c r="D15" s="54" t="s">
        <v>1458</v>
      </c>
      <c r="E15" s="123" t="s">
        <v>7</v>
      </c>
      <c r="F15" s="123" t="s">
        <v>1514</v>
      </c>
      <c r="G15" s="123" t="s">
        <v>1515</v>
      </c>
      <c r="H15" s="123" t="s">
        <v>1457</v>
      </c>
      <c r="I15" s="123" t="s">
        <v>1516</v>
      </c>
      <c r="J15" s="126"/>
    </row>
    <row r="16" spans="2:10" x14ac:dyDescent="0.25">
      <c r="B16">
        <v>4</v>
      </c>
      <c r="C16" s="54" t="s">
        <v>999</v>
      </c>
      <c r="D16" s="54" t="s">
        <v>1517</v>
      </c>
      <c r="E16" s="54" t="s">
        <v>1517</v>
      </c>
      <c r="F16" s="54" t="s">
        <v>1517</v>
      </c>
      <c r="G16" s="127" t="s">
        <v>1518</v>
      </c>
      <c r="H16" s="54" t="s">
        <v>1517</v>
      </c>
      <c r="I16" s="54" t="s">
        <v>1517</v>
      </c>
    </row>
    <row r="17" spans="1:9" x14ac:dyDescent="0.25">
      <c r="B17">
        <v>5</v>
      </c>
      <c r="C17" s="54" t="s">
        <v>1519</v>
      </c>
      <c r="D17" s="54" t="s">
        <v>1193</v>
      </c>
      <c r="E17" s="54" t="s">
        <v>1193</v>
      </c>
      <c r="F17" s="54" t="s">
        <v>1193</v>
      </c>
      <c r="G17" s="127" t="s">
        <v>1520</v>
      </c>
      <c r="H17" s="54" t="s">
        <v>1193</v>
      </c>
      <c r="I17" s="54" t="s">
        <v>1193</v>
      </c>
    </row>
    <row r="22" spans="1:9" x14ac:dyDescent="0.25">
      <c r="C22" s="22" t="s">
        <v>1521</v>
      </c>
    </row>
    <row r="23" spans="1:9" x14ac:dyDescent="0.25">
      <c r="A23">
        <v>1</v>
      </c>
      <c r="B23" s="29" t="s">
        <v>1522</v>
      </c>
      <c r="C23" t="s">
        <v>1523</v>
      </c>
    </row>
    <row r="24" spans="1:9" x14ac:dyDescent="0.25">
      <c r="C24" s="32" t="s">
        <v>1524</v>
      </c>
      <c r="D24" t="s">
        <v>1525</v>
      </c>
    </row>
    <row r="25" spans="1:9" x14ac:dyDescent="0.25">
      <c r="C25" s="32" t="s">
        <v>1526</v>
      </c>
      <c r="D25" t="s">
        <v>1527</v>
      </c>
    </row>
    <row r="26" spans="1:9" x14ac:dyDescent="0.25">
      <c r="C26" s="32" t="s">
        <v>1528</v>
      </c>
      <c r="D26" t="s">
        <v>1529</v>
      </c>
    </row>
    <row r="27" spans="1:9" x14ac:dyDescent="0.25">
      <c r="C27" s="32" t="s">
        <v>1530</v>
      </c>
      <c r="D27" t="s">
        <v>1531</v>
      </c>
    </row>
    <row r="28" spans="1:9" x14ac:dyDescent="0.25">
      <c r="C28" s="32" t="s">
        <v>1532</v>
      </c>
      <c r="D28" t="s">
        <v>1533</v>
      </c>
    </row>
    <row r="31" spans="1:9" x14ac:dyDescent="0.25">
      <c r="B31" s="29" t="s">
        <v>1534</v>
      </c>
      <c r="C31" t="s">
        <v>1535</v>
      </c>
    </row>
    <row r="32" spans="1:9" x14ac:dyDescent="0.25">
      <c r="A32">
        <v>2</v>
      </c>
      <c r="C32" t="s">
        <v>1536</v>
      </c>
      <c r="D32" t="s">
        <v>1537</v>
      </c>
    </row>
    <row r="33" spans="1:4" x14ac:dyDescent="0.25">
      <c r="A33">
        <v>3</v>
      </c>
      <c r="C33" t="s">
        <v>1538</v>
      </c>
      <c r="D33" t="s">
        <v>1539</v>
      </c>
    </row>
    <row r="34" spans="1:4" x14ac:dyDescent="0.25">
      <c r="A34">
        <v>4</v>
      </c>
      <c r="C34" t="s">
        <v>1540</v>
      </c>
      <c r="D34" t="s">
        <v>1541</v>
      </c>
    </row>
    <row r="35" spans="1:4" x14ac:dyDescent="0.25">
      <c r="A35">
        <v>5</v>
      </c>
      <c r="C35" t="s">
        <v>1542</v>
      </c>
    </row>
  </sheetData>
  <mergeCells count="2">
    <mergeCell ref="C1:D1"/>
    <mergeCell ref="E3:E5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26"/>
  <sheetViews>
    <sheetView workbookViewId="0">
      <selection activeCell="C21" sqref="C21"/>
    </sheetView>
  </sheetViews>
  <sheetFormatPr defaultRowHeight="15" x14ac:dyDescent="0.25"/>
  <cols>
    <col min="1" max="1" width="16.28515625" bestFit="1" customWidth="1"/>
    <col min="2" max="2" width="9.5703125" bestFit="1" customWidth="1"/>
    <col min="3" max="3" width="44.140625" bestFit="1" customWidth="1"/>
    <col min="4" max="4" width="38.42578125" bestFit="1" customWidth="1"/>
    <col min="7" max="7" width="14.85546875" bestFit="1" customWidth="1"/>
  </cols>
  <sheetData>
    <row r="1" spans="1:11" x14ac:dyDescent="0.25">
      <c r="A1" s="7" t="s">
        <v>1543</v>
      </c>
      <c r="C1" s="23" t="s">
        <v>1544</v>
      </c>
      <c r="D1" s="23" t="s">
        <v>1545</v>
      </c>
    </row>
    <row r="2" spans="1:11" x14ac:dyDescent="0.25">
      <c r="B2" s="38" t="s">
        <v>295</v>
      </c>
      <c r="C2" t="s">
        <v>1546</v>
      </c>
      <c r="D2" t="s">
        <v>1547</v>
      </c>
      <c r="G2" t="s">
        <v>602</v>
      </c>
    </row>
    <row r="3" spans="1:11" x14ac:dyDescent="0.25">
      <c r="B3" s="38" t="s">
        <v>300</v>
      </c>
      <c r="C3" t="s">
        <v>1548</v>
      </c>
      <c r="D3" t="s">
        <v>1549</v>
      </c>
      <c r="G3" t="s">
        <v>62</v>
      </c>
    </row>
    <row r="4" spans="1:11" x14ac:dyDescent="0.25">
      <c r="B4" s="38" t="s">
        <v>303</v>
      </c>
      <c r="C4" s="112" t="s">
        <v>999</v>
      </c>
      <c r="D4" s="112" t="s">
        <v>1550</v>
      </c>
      <c r="G4" t="s">
        <v>1551</v>
      </c>
    </row>
    <row r="5" spans="1:11" x14ac:dyDescent="0.25">
      <c r="B5" s="38" t="s">
        <v>345</v>
      </c>
      <c r="C5" t="s">
        <v>1552</v>
      </c>
      <c r="D5" t="s">
        <v>1553</v>
      </c>
      <c r="G5" t="s">
        <v>1554</v>
      </c>
    </row>
    <row r="7" spans="1:11" x14ac:dyDescent="0.25">
      <c r="B7" s="38" t="s">
        <v>1555</v>
      </c>
      <c r="C7" t="s">
        <v>1556</v>
      </c>
      <c r="D7" t="s">
        <v>1557</v>
      </c>
    </row>
    <row r="8" spans="1:11" ht="14.45" customHeight="1" x14ac:dyDescent="0.25">
      <c r="C8" s="128" t="s">
        <v>1558</v>
      </c>
      <c r="D8" s="234" t="s">
        <v>1559</v>
      </c>
      <c r="E8" s="234"/>
      <c r="F8" s="234"/>
    </row>
    <row r="9" spans="1:11" x14ac:dyDescent="0.25">
      <c r="C9" s="128" t="s">
        <v>1560</v>
      </c>
      <c r="D9" s="234"/>
      <c r="E9" s="234"/>
      <c r="F9" s="234"/>
    </row>
    <row r="10" spans="1:11" x14ac:dyDescent="0.25">
      <c r="D10" s="234"/>
      <c r="E10" s="234"/>
      <c r="F10" s="234"/>
    </row>
    <row r="11" spans="1:11" x14ac:dyDescent="0.25">
      <c r="B11" t="s">
        <v>15</v>
      </c>
      <c r="C11" s="23" t="s">
        <v>1491</v>
      </c>
      <c r="D11" s="23" t="s">
        <v>1561</v>
      </c>
      <c r="G11" s="11"/>
      <c r="H11" s="11"/>
      <c r="I11" s="11"/>
      <c r="J11" s="11"/>
      <c r="K11" s="11"/>
    </row>
    <row r="12" spans="1:11" x14ac:dyDescent="0.25">
      <c r="B12" s="112" t="s">
        <v>999</v>
      </c>
      <c r="C12" t="s">
        <v>1562</v>
      </c>
      <c r="G12" s="129">
        <v>43834</v>
      </c>
      <c r="K12" t="s">
        <v>1563</v>
      </c>
    </row>
    <row r="13" spans="1:11" x14ac:dyDescent="0.25">
      <c r="B13">
        <v>1</v>
      </c>
      <c r="C13" t="s">
        <v>1564</v>
      </c>
      <c r="D13" t="s">
        <v>681</v>
      </c>
      <c r="G13" t="s">
        <v>1565</v>
      </c>
      <c r="K13" s="29" t="s">
        <v>481</v>
      </c>
    </row>
    <row r="14" spans="1:11" x14ac:dyDescent="0.25">
      <c r="B14">
        <v>2</v>
      </c>
      <c r="C14" t="s">
        <v>1566</v>
      </c>
      <c r="D14" t="s">
        <v>1567</v>
      </c>
    </row>
    <row r="15" spans="1:11" x14ac:dyDescent="0.25">
      <c r="B15">
        <v>3</v>
      </c>
      <c r="C15" t="s">
        <v>1568</v>
      </c>
      <c r="D15" t="s">
        <v>681</v>
      </c>
    </row>
    <row r="16" spans="1:11" x14ac:dyDescent="0.25">
      <c r="B16">
        <v>4</v>
      </c>
      <c r="C16" t="s">
        <v>1569</v>
      </c>
      <c r="D16" t="s">
        <v>681</v>
      </c>
    </row>
    <row r="17" spans="2:8" x14ac:dyDescent="0.25">
      <c r="B17">
        <v>5</v>
      </c>
      <c r="C17" t="s">
        <v>1570</v>
      </c>
      <c r="D17" t="s">
        <v>1567</v>
      </c>
    </row>
    <row r="20" spans="2:8" x14ac:dyDescent="0.25">
      <c r="C20" t="s">
        <v>1571</v>
      </c>
    </row>
    <row r="24" spans="2:8" x14ac:dyDescent="0.25">
      <c r="H24" t="s">
        <v>1572</v>
      </c>
    </row>
    <row r="25" spans="2:8" x14ac:dyDescent="0.25">
      <c r="H25" t="s">
        <v>1573</v>
      </c>
    </row>
    <row r="26" spans="2:8" x14ac:dyDescent="0.25">
      <c r="H26" t="s">
        <v>1574</v>
      </c>
    </row>
  </sheetData>
  <mergeCells count="1">
    <mergeCell ref="D8:F10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35"/>
  <sheetViews>
    <sheetView workbookViewId="0">
      <selection activeCell="G21" sqref="G21"/>
    </sheetView>
  </sheetViews>
  <sheetFormatPr defaultRowHeight="15" x14ac:dyDescent="0.25"/>
  <cols>
    <col min="17" max="17" width="10.140625" customWidth="1"/>
    <col min="34" max="34" width="12.42578125" bestFit="1" customWidth="1"/>
  </cols>
  <sheetData>
    <row r="1" spans="1:34" x14ac:dyDescent="0.25">
      <c r="L1" s="38" t="s">
        <v>1575</v>
      </c>
    </row>
    <row r="2" spans="1:34" x14ac:dyDescent="0.25">
      <c r="J2" t="s">
        <v>1576</v>
      </c>
    </row>
    <row r="4" spans="1:34" x14ac:dyDescent="0.25">
      <c r="S4" t="s">
        <v>1577</v>
      </c>
      <c r="AB4" t="s">
        <v>1578</v>
      </c>
    </row>
    <row r="5" spans="1:34" x14ac:dyDescent="0.25">
      <c r="S5" s="22" t="s">
        <v>1579</v>
      </c>
      <c r="AB5" s="23" t="s">
        <v>1580</v>
      </c>
      <c r="AH5" s="23" t="s">
        <v>1581</v>
      </c>
    </row>
    <row r="6" spans="1:34" x14ac:dyDescent="0.25">
      <c r="G6" t="s">
        <v>1582</v>
      </c>
      <c r="L6" t="s">
        <v>1583</v>
      </c>
      <c r="R6" s="29" t="s">
        <v>1584</v>
      </c>
      <c r="S6" t="s">
        <v>1585</v>
      </c>
      <c r="AB6" t="s">
        <v>1586</v>
      </c>
      <c r="AH6" t="s">
        <v>1587</v>
      </c>
    </row>
    <row r="7" spans="1:34" x14ac:dyDescent="0.25">
      <c r="K7" t="s">
        <v>1588</v>
      </c>
      <c r="L7" t="s">
        <v>1589</v>
      </c>
      <c r="S7" t="s">
        <v>1590</v>
      </c>
      <c r="AB7" t="s">
        <v>1591</v>
      </c>
      <c r="AH7" t="s">
        <v>1592</v>
      </c>
    </row>
    <row r="8" spans="1:34" x14ac:dyDescent="0.25">
      <c r="K8" t="s">
        <v>1588</v>
      </c>
      <c r="L8" t="s">
        <v>1593</v>
      </c>
      <c r="R8" s="29" t="s">
        <v>1594</v>
      </c>
      <c r="S8" t="s">
        <v>1595</v>
      </c>
      <c r="AA8" s="29" t="s">
        <v>1596</v>
      </c>
      <c r="AB8" t="s">
        <v>1597</v>
      </c>
      <c r="AH8" t="s">
        <v>1598</v>
      </c>
    </row>
    <row r="9" spans="1:34" x14ac:dyDescent="0.25">
      <c r="B9" s="23" t="s">
        <v>1599</v>
      </c>
      <c r="K9" t="s">
        <v>1600</v>
      </c>
      <c r="L9" t="s">
        <v>1601</v>
      </c>
      <c r="S9" t="s">
        <v>1602</v>
      </c>
    </row>
    <row r="10" spans="1:34" x14ac:dyDescent="0.25">
      <c r="A10" s="32" t="s">
        <v>1603</v>
      </c>
      <c r="R10" s="29" t="s">
        <v>1604</v>
      </c>
      <c r="S10" t="s">
        <v>1605</v>
      </c>
      <c r="AB10" t="s">
        <v>1606</v>
      </c>
    </row>
    <row r="11" spans="1:34" x14ac:dyDescent="0.25">
      <c r="K11" t="s">
        <v>1607</v>
      </c>
      <c r="S11" t="s">
        <v>1608</v>
      </c>
      <c r="AA11" s="29" t="s">
        <v>1584</v>
      </c>
      <c r="AB11" t="s">
        <v>1609</v>
      </c>
    </row>
    <row r="12" spans="1:34" x14ac:dyDescent="0.25">
      <c r="K12" t="s">
        <v>1610</v>
      </c>
      <c r="R12" s="29" t="s">
        <v>1611</v>
      </c>
      <c r="S12" t="s">
        <v>1612</v>
      </c>
      <c r="AB12" t="s">
        <v>1613</v>
      </c>
    </row>
    <row r="13" spans="1:34" x14ac:dyDescent="0.25">
      <c r="A13" t="s">
        <v>1614</v>
      </c>
      <c r="F13" t="s">
        <v>1615</v>
      </c>
      <c r="J13" s="23" t="s">
        <v>1616</v>
      </c>
      <c r="S13" s="22" t="s">
        <v>1617</v>
      </c>
      <c r="AA13" s="29" t="s">
        <v>1594</v>
      </c>
      <c r="AB13" t="s">
        <v>1618</v>
      </c>
    </row>
    <row r="14" spans="1:34" x14ac:dyDescent="0.25">
      <c r="A14" s="22" t="s">
        <v>1619</v>
      </c>
      <c r="F14" t="s">
        <v>1620</v>
      </c>
      <c r="J14" t="s">
        <v>1621</v>
      </c>
      <c r="L14" s="43"/>
      <c r="M14" s="43"/>
      <c r="R14" s="29" t="s">
        <v>1622</v>
      </c>
      <c r="S14" t="s">
        <v>1623</v>
      </c>
      <c r="AB14" t="s">
        <v>1624</v>
      </c>
    </row>
    <row r="15" spans="1:34" x14ac:dyDescent="0.25">
      <c r="A15" s="18" t="s">
        <v>1625</v>
      </c>
      <c r="F15" t="s">
        <v>1626</v>
      </c>
      <c r="J15" t="s">
        <v>1627</v>
      </c>
      <c r="S15" t="s">
        <v>1628</v>
      </c>
      <c r="AA15" s="29" t="s">
        <v>1604</v>
      </c>
      <c r="AB15" t="s">
        <v>1629</v>
      </c>
    </row>
    <row r="16" spans="1:34" x14ac:dyDescent="0.25">
      <c r="A16" t="s">
        <v>1630</v>
      </c>
      <c r="J16" t="s">
        <v>1631</v>
      </c>
      <c r="AA16" s="29" t="s">
        <v>1611</v>
      </c>
      <c r="AB16" t="s">
        <v>1632</v>
      </c>
    </row>
    <row r="17" spans="1:28" x14ac:dyDescent="0.25">
      <c r="A17" t="s">
        <v>1633</v>
      </c>
      <c r="I17" s="29" t="s">
        <v>1634</v>
      </c>
      <c r="J17" t="s">
        <v>1635</v>
      </c>
      <c r="S17" s="22" t="s">
        <v>1636</v>
      </c>
      <c r="AA17" s="29" t="s">
        <v>1622</v>
      </c>
      <c r="AB17" t="s">
        <v>1637</v>
      </c>
    </row>
    <row r="18" spans="1:28" x14ac:dyDescent="0.25">
      <c r="A18" t="s">
        <v>1638</v>
      </c>
      <c r="J18" t="s">
        <v>1639</v>
      </c>
      <c r="L18" s="66"/>
      <c r="R18" s="29" t="s">
        <v>1584</v>
      </c>
      <c r="S18" t="s">
        <v>1640</v>
      </c>
    </row>
    <row r="19" spans="1:28" x14ac:dyDescent="0.25">
      <c r="A19" t="s">
        <v>1641</v>
      </c>
      <c r="S19" s="22" t="s">
        <v>1642</v>
      </c>
    </row>
    <row r="20" spans="1:28" x14ac:dyDescent="0.25">
      <c r="R20" s="29" t="s">
        <v>1594</v>
      </c>
      <c r="S20" t="s">
        <v>1643</v>
      </c>
    </row>
    <row r="21" spans="1:28" x14ac:dyDescent="0.25">
      <c r="A21" t="s">
        <v>1644</v>
      </c>
      <c r="K21" t="s">
        <v>1645</v>
      </c>
      <c r="S21" t="s">
        <v>1646</v>
      </c>
    </row>
    <row r="22" spans="1:28" x14ac:dyDescent="0.25">
      <c r="A22" s="29" t="s">
        <v>1584</v>
      </c>
      <c r="B22" t="s">
        <v>1647</v>
      </c>
      <c r="J22" s="29" t="s">
        <v>1584</v>
      </c>
      <c r="K22" t="s">
        <v>1648</v>
      </c>
      <c r="R22" s="29" t="s">
        <v>1604</v>
      </c>
      <c r="S22" t="s">
        <v>1649</v>
      </c>
    </row>
    <row r="23" spans="1:28" x14ac:dyDescent="0.25">
      <c r="B23" t="s">
        <v>1650</v>
      </c>
      <c r="K23" s="22" t="s">
        <v>1651</v>
      </c>
    </row>
    <row r="24" spans="1:28" x14ac:dyDescent="0.25">
      <c r="A24" s="29" t="s">
        <v>1594</v>
      </c>
      <c r="B24" t="s">
        <v>1652</v>
      </c>
      <c r="J24" s="29" t="s">
        <v>1594</v>
      </c>
      <c r="K24" t="s">
        <v>1653</v>
      </c>
    </row>
    <row r="25" spans="1:28" x14ac:dyDescent="0.25">
      <c r="B25" t="s">
        <v>1654</v>
      </c>
    </row>
    <row r="26" spans="1:28" x14ac:dyDescent="0.25">
      <c r="A26" s="29" t="s">
        <v>1604</v>
      </c>
      <c r="B26" t="s">
        <v>1655</v>
      </c>
      <c r="J26" s="29"/>
      <c r="K26" t="s">
        <v>1656</v>
      </c>
    </row>
    <row r="27" spans="1:28" x14ac:dyDescent="0.25">
      <c r="B27" t="s">
        <v>1657</v>
      </c>
      <c r="J27" s="29" t="s">
        <v>1584</v>
      </c>
      <c r="K27" t="s">
        <v>1658</v>
      </c>
    </row>
    <row r="28" spans="1:28" x14ac:dyDescent="0.25">
      <c r="A28" s="29" t="s">
        <v>1611</v>
      </c>
      <c r="B28" t="s">
        <v>1659</v>
      </c>
      <c r="J28" s="29" t="s">
        <v>1594</v>
      </c>
      <c r="K28" t="s">
        <v>1660</v>
      </c>
    </row>
    <row r="29" spans="1:28" x14ac:dyDescent="0.25">
      <c r="B29" t="s">
        <v>1661</v>
      </c>
    </row>
    <row r="31" spans="1:28" x14ac:dyDescent="0.25">
      <c r="A31" t="s">
        <v>1662</v>
      </c>
    </row>
    <row r="32" spans="1:28" x14ac:dyDescent="0.25">
      <c r="A32" s="29" t="s">
        <v>1584</v>
      </c>
      <c r="B32" t="s">
        <v>1663</v>
      </c>
    </row>
    <row r="33" spans="1:2" x14ac:dyDescent="0.25">
      <c r="A33" s="29" t="s">
        <v>1594</v>
      </c>
      <c r="B33" t="s">
        <v>1664</v>
      </c>
    </row>
    <row r="34" spans="1:2" x14ac:dyDescent="0.25">
      <c r="A34" s="29" t="s">
        <v>1604</v>
      </c>
      <c r="B34" t="s">
        <v>1665</v>
      </c>
    </row>
    <row r="35" spans="1:2" x14ac:dyDescent="0.25">
      <c r="B35" t="s">
        <v>1666</v>
      </c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F58"/>
  <sheetViews>
    <sheetView workbookViewId="0">
      <selection activeCell="D20" sqref="D20"/>
    </sheetView>
  </sheetViews>
  <sheetFormatPr defaultRowHeight="15" x14ac:dyDescent="0.25"/>
  <sheetData>
    <row r="1" spans="2:5" x14ac:dyDescent="0.25">
      <c r="B1" t="s">
        <v>1667</v>
      </c>
      <c r="D1" s="83" t="s">
        <v>212</v>
      </c>
      <c r="E1" t="s">
        <v>1668</v>
      </c>
    </row>
    <row r="2" spans="2:5" x14ac:dyDescent="0.25">
      <c r="E2" t="s">
        <v>1669</v>
      </c>
    </row>
    <row r="3" spans="2:5" x14ac:dyDescent="0.25">
      <c r="E3" t="s">
        <v>1670</v>
      </c>
    </row>
    <row r="4" spans="2:5" x14ac:dyDescent="0.25">
      <c r="D4" s="83" t="s">
        <v>212</v>
      </c>
      <c r="E4" t="s">
        <v>1671</v>
      </c>
    </row>
    <row r="5" spans="2:5" x14ac:dyDescent="0.25">
      <c r="E5" t="s">
        <v>1672</v>
      </c>
    </row>
    <row r="7" spans="2:5" x14ac:dyDescent="0.25">
      <c r="B7" t="s">
        <v>1673</v>
      </c>
      <c r="D7" s="83" t="s">
        <v>212</v>
      </c>
      <c r="E7" t="s">
        <v>1674</v>
      </c>
    </row>
    <row r="8" spans="2:5" x14ac:dyDescent="0.25">
      <c r="E8" t="s">
        <v>1675</v>
      </c>
    </row>
    <row r="9" spans="2:5" x14ac:dyDescent="0.25">
      <c r="E9" t="s">
        <v>1676</v>
      </c>
    </row>
    <row r="11" spans="2:5" x14ac:dyDescent="0.25">
      <c r="D11" t="s">
        <v>469</v>
      </c>
      <c r="E11" t="s">
        <v>1677</v>
      </c>
    </row>
    <row r="12" spans="2:5" x14ac:dyDescent="0.25">
      <c r="E12" t="s">
        <v>1678</v>
      </c>
    </row>
    <row r="13" spans="2:5" x14ac:dyDescent="0.25">
      <c r="E13" t="s">
        <v>1679</v>
      </c>
    </row>
    <row r="14" spans="2:5" x14ac:dyDescent="0.25">
      <c r="E14" t="s">
        <v>1680</v>
      </c>
    </row>
    <row r="15" spans="2:5" x14ac:dyDescent="0.25">
      <c r="E15" t="s">
        <v>1681</v>
      </c>
    </row>
    <row r="16" spans="2:5" x14ac:dyDescent="0.25">
      <c r="E16" t="s">
        <v>1682</v>
      </c>
    </row>
    <row r="17" spans="2:6" x14ac:dyDescent="0.25">
      <c r="E17" t="s">
        <v>1683</v>
      </c>
    </row>
    <row r="18" spans="2:6" x14ac:dyDescent="0.25">
      <c r="E18" t="s">
        <v>1684</v>
      </c>
    </row>
    <row r="19" spans="2:6" x14ac:dyDescent="0.25">
      <c r="E19" t="s">
        <v>1685</v>
      </c>
    </row>
    <row r="20" spans="2:6" x14ac:dyDescent="0.25">
      <c r="E20" t="s">
        <v>1686</v>
      </c>
    </row>
    <row r="21" spans="2:6" x14ac:dyDescent="0.25">
      <c r="E21" t="s">
        <v>1687</v>
      </c>
    </row>
    <row r="22" spans="2:6" x14ac:dyDescent="0.25">
      <c r="E22" t="s">
        <v>1688</v>
      </c>
    </row>
    <row r="26" spans="2:6" x14ac:dyDescent="0.25">
      <c r="B26" t="s">
        <v>1689</v>
      </c>
      <c r="F26" t="s">
        <v>1690</v>
      </c>
    </row>
    <row r="27" spans="2:6" x14ac:dyDescent="0.25">
      <c r="F27" t="s">
        <v>1691</v>
      </c>
    </row>
    <row r="28" spans="2:6" x14ac:dyDescent="0.25">
      <c r="F28" t="s">
        <v>1692</v>
      </c>
    </row>
    <row r="30" spans="2:6" x14ac:dyDescent="0.25">
      <c r="F30" t="s">
        <v>1693</v>
      </c>
    </row>
    <row r="31" spans="2:6" x14ac:dyDescent="0.25">
      <c r="F31" t="s">
        <v>1694</v>
      </c>
    </row>
    <row r="33" spans="2:6" x14ac:dyDescent="0.25">
      <c r="F33" s="22" t="s">
        <v>1695</v>
      </c>
    </row>
    <row r="34" spans="2:6" x14ac:dyDescent="0.25">
      <c r="F34" t="s">
        <v>1696</v>
      </c>
    </row>
    <row r="35" spans="2:6" x14ac:dyDescent="0.25">
      <c r="F35" t="s">
        <v>1697</v>
      </c>
    </row>
    <row r="37" spans="2:6" x14ac:dyDescent="0.25">
      <c r="E37" t="s">
        <v>1698</v>
      </c>
      <c r="F37" t="s">
        <v>1699</v>
      </c>
    </row>
    <row r="38" spans="2:6" x14ac:dyDescent="0.25">
      <c r="F38" t="s">
        <v>1700</v>
      </c>
    </row>
    <row r="39" spans="2:6" x14ac:dyDescent="0.25">
      <c r="F39" t="s">
        <v>1701</v>
      </c>
    </row>
    <row r="41" spans="2:6" x14ac:dyDescent="0.25">
      <c r="F41" s="22" t="s">
        <v>1702</v>
      </c>
    </row>
    <row r="42" spans="2:6" x14ac:dyDescent="0.25">
      <c r="F42" t="s">
        <v>1703</v>
      </c>
    </row>
    <row r="43" spans="2:6" x14ac:dyDescent="0.25">
      <c r="F43" t="s">
        <v>1704</v>
      </c>
    </row>
    <row r="44" spans="2:6" x14ac:dyDescent="0.25">
      <c r="F44" t="s">
        <v>1705</v>
      </c>
    </row>
    <row r="45" spans="2:6" x14ac:dyDescent="0.25">
      <c r="F45" t="s">
        <v>1706</v>
      </c>
    </row>
    <row r="48" spans="2:6" x14ac:dyDescent="0.25">
      <c r="B48" t="s">
        <v>1707</v>
      </c>
      <c r="E48" t="s">
        <v>1708</v>
      </c>
    </row>
    <row r="51" spans="4:5" x14ac:dyDescent="0.25">
      <c r="E51" s="22" t="s">
        <v>1709</v>
      </c>
    </row>
    <row r="52" spans="4:5" x14ac:dyDescent="0.25">
      <c r="D52">
        <v>1</v>
      </c>
      <c r="E52" t="s">
        <v>1710</v>
      </c>
    </row>
    <row r="53" spans="4:5" x14ac:dyDescent="0.25">
      <c r="E53" t="s">
        <v>1711</v>
      </c>
    </row>
    <row r="54" spans="4:5" x14ac:dyDescent="0.25">
      <c r="D54">
        <v>2</v>
      </c>
      <c r="E54" t="s">
        <v>1712</v>
      </c>
    </row>
    <row r="55" spans="4:5" x14ac:dyDescent="0.25">
      <c r="D55">
        <v>3</v>
      </c>
      <c r="E55" t="s">
        <v>1713</v>
      </c>
    </row>
    <row r="56" spans="4:5" x14ac:dyDescent="0.25">
      <c r="E56" t="s">
        <v>1714</v>
      </c>
    </row>
    <row r="57" spans="4:5" x14ac:dyDescent="0.25">
      <c r="D57">
        <v>4</v>
      </c>
      <c r="E57" t="s">
        <v>1715</v>
      </c>
    </row>
    <row r="58" spans="4:5" x14ac:dyDescent="0.25">
      <c r="D58">
        <v>5</v>
      </c>
      <c r="E58" t="s">
        <v>1716</v>
      </c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6"/>
  <sheetViews>
    <sheetView workbookViewId="0">
      <selection activeCell="D20" sqref="D20"/>
    </sheetView>
  </sheetViews>
  <sheetFormatPr defaultColWidth="8.7109375" defaultRowHeight="15.75" x14ac:dyDescent="0.25"/>
  <cols>
    <col min="1" max="2" width="8.7109375" style="144"/>
    <col min="3" max="3" width="11.42578125" style="144" bestFit="1" customWidth="1"/>
    <col min="4" max="16384" width="8.7109375" style="144"/>
  </cols>
  <sheetData>
    <row r="1" spans="1:3" ht="15.6" customHeight="1" x14ac:dyDescent="0.25">
      <c r="A1" s="146" t="s">
        <v>1717</v>
      </c>
      <c r="B1" s="145" t="s">
        <v>667</v>
      </c>
      <c r="C1" s="145" t="s">
        <v>1718</v>
      </c>
    </row>
    <row r="2" spans="1:3" x14ac:dyDescent="0.25">
      <c r="A2" s="147" t="s">
        <v>979</v>
      </c>
      <c r="B2" s="148">
        <v>3</v>
      </c>
      <c r="C2" s="149" t="s">
        <v>1719</v>
      </c>
    </row>
    <row r="3" spans="1:3" x14ac:dyDescent="0.25">
      <c r="A3" s="147" t="s">
        <v>1720</v>
      </c>
      <c r="B3" s="148">
        <v>2</v>
      </c>
      <c r="C3" s="149" t="s">
        <v>1721</v>
      </c>
    </row>
    <row r="4" spans="1:3" x14ac:dyDescent="0.25">
      <c r="A4" s="147" t="s">
        <v>1722</v>
      </c>
      <c r="B4" s="148">
        <v>3</v>
      </c>
      <c r="C4" s="149" t="s">
        <v>1719</v>
      </c>
    </row>
    <row r="5" spans="1:3" x14ac:dyDescent="0.25">
      <c r="A5" s="147" t="s">
        <v>1723</v>
      </c>
      <c r="B5" s="148">
        <v>1</v>
      </c>
      <c r="C5" s="149" t="s">
        <v>1719</v>
      </c>
    </row>
    <row r="6" spans="1:3" x14ac:dyDescent="0.25">
      <c r="A6" s="147" t="s">
        <v>1724</v>
      </c>
      <c r="B6" s="148">
        <f>SUM(B2:B5)</f>
        <v>9</v>
      </c>
      <c r="C6" s="149"/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60"/>
  <sheetViews>
    <sheetView workbookViewId="0">
      <selection activeCell="I17" sqref="I17"/>
    </sheetView>
  </sheetViews>
  <sheetFormatPr defaultRowHeight="15" x14ac:dyDescent="0.25"/>
  <cols>
    <col min="8" max="8" width="11.5703125" bestFit="1" customWidth="1"/>
  </cols>
  <sheetData>
    <row r="1" spans="1:24" x14ac:dyDescent="0.25">
      <c r="H1" t="s">
        <v>1725</v>
      </c>
    </row>
    <row r="2" spans="1:24" x14ac:dyDescent="0.25">
      <c r="B2" t="s">
        <v>1726</v>
      </c>
    </row>
    <row r="4" spans="1:24" x14ac:dyDescent="0.25">
      <c r="A4" t="s">
        <v>1727</v>
      </c>
      <c r="M4" s="94" t="s">
        <v>1728</v>
      </c>
    </row>
    <row r="5" spans="1:24" ht="48.6" customHeight="1" x14ac:dyDescent="0.25">
      <c r="A5" s="177" t="s">
        <v>1729</v>
      </c>
      <c r="B5" s="177"/>
      <c r="C5" s="177"/>
      <c r="D5" s="177"/>
      <c r="E5" s="177"/>
      <c r="F5" s="177"/>
      <c r="G5" s="177"/>
      <c r="L5">
        <v>1</v>
      </c>
      <c r="M5" t="s">
        <v>1730</v>
      </c>
    </row>
    <row r="6" spans="1:24" ht="33.6" customHeight="1" x14ac:dyDescent="0.25">
      <c r="A6" s="177" t="s">
        <v>1731</v>
      </c>
      <c r="B6" s="177"/>
      <c r="C6" s="177"/>
      <c r="D6" s="177"/>
      <c r="E6" s="177"/>
      <c r="F6" s="177"/>
      <c r="G6" s="177"/>
      <c r="N6" s="94" t="s">
        <v>1732</v>
      </c>
    </row>
    <row r="7" spans="1:24" x14ac:dyDescent="0.25">
      <c r="M7" s="83" t="s">
        <v>212</v>
      </c>
      <c r="N7" t="s">
        <v>1733</v>
      </c>
      <c r="X7" t="s">
        <v>1734</v>
      </c>
    </row>
    <row r="8" spans="1:24" x14ac:dyDescent="0.25">
      <c r="M8" s="83" t="s">
        <v>212</v>
      </c>
      <c r="N8" t="s">
        <v>1735</v>
      </c>
    </row>
    <row r="10" spans="1:24" x14ac:dyDescent="0.25">
      <c r="L10">
        <v>2</v>
      </c>
      <c r="M10" t="s">
        <v>1736</v>
      </c>
    </row>
    <row r="11" spans="1:24" x14ac:dyDescent="0.25">
      <c r="N11" t="s">
        <v>1732</v>
      </c>
    </row>
    <row r="12" spans="1:24" x14ac:dyDescent="0.25">
      <c r="M12" s="83" t="s">
        <v>212</v>
      </c>
      <c r="N12" t="s">
        <v>1737</v>
      </c>
    </row>
    <row r="13" spans="1:24" x14ac:dyDescent="0.25">
      <c r="M13" s="83" t="s">
        <v>212</v>
      </c>
      <c r="N13" t="s">
        <v>1738</v>
      </c>
    </row>
    <row r="14" spans="1:24" x14ac:dyDescent="0.25">
      <c r="M14" s="83" t="s">
        <v>212</v>
      </c>
      <c r="N14" t="s">
        <v>1739</v>
      </c>
    </row>
    <row r="16" spans="1:24" x14ac:dyDescent="0.25">
      <c r="L16">
        <v>3</v>
      </c>
      <c r="M16" t="s">
        <v>1740</v>
      </c>
    </row>
    <row r="17" spans="12:24" x14ac:dyDescent="0.25">
      <c r="N17" t="s">
        <v>1741</v>
      </c>
    </row>
    <row r="18" spans="12:24" x14ac:dyDescent="0.25">
      <c r="M18" s="83" t="s">
        <v>212</v>
      </c>
      <c r="N18" t="s">
        <v>1742</v>
      </c>
    </row>
    <row r="19" spans="12:24" x14ac:dyDescent="0.25">
      <c r="M19" s="83" t="s">
        <v>212</v>
      </c>
      <c r="N19" t="s">
        <v>1743</v>
      </c>
    </row>
    <row r="20" spans="12:24" x14ac:dyDescent="0.25">
      <c r="M20" s="83" t="s">
        <v>212</v>
      </c>
      <c r="N20" t="s">
        <v>1744</v>
      </c>
      <c r="X20" t="s">
        <v>1745</v>
      </c>
    </row>
    <row r="22" spans="12:24" x14ac:dyDescent="0.25">
      <c r="L22">
        <v>4</v>
      </c>
      <c r="M22" t="s">
        <v>1746</v>
      </c>
    </row>
    <row r="23" spans="12:24" x14ac:dyDescent="0.25">
      <c r="N23" t="s">
        <v>1747</v>
      </c>
    </row>
    <row r="24" spans="12:24" x14ac:dyDescent="0.25">
      <c r="M24" s="83" t="s">
        <v>306</v>
      </c>
      <c r="N24" t="s">
        <v>1748</v>
      </c>
    </row>
    <row r="25" spans="12:24" x14ac:dyDescent="0.25">
      <c r="M25" s="83" t="s">
        <v>306</v>
      </c>
      <c r="N25" t="s">
        <v>1749</v>
      </c>
    </row>
    <row r="26" spans="12:24" x14ac:dyDescent="0.25">
      <c r="L26">
        <v>5</v>
      </c>
      <c r="M26" t="s">
        <v>1750</v>
      </c>
      <c r="T26" t="s">
        <v>1751</v>
      </c>
    </row>
    <row r="27" spans="12:24" x14ac:dyDescent="0.25">
      <c r="N27" t="s">
        <v>1752</v>
      </c>
      <c r="T27" s="32" t="s">
        <v>1753</v>
      </c>
    </row>
    <row r="28" spans="12:24" x14ac:dyDescent="0.25">
      <c r="N28" t="s">
        <v>1754</v>
      </c>
      <c r="T28" s="32" t="s">
        <v>1755</v>
      </c>
    </row>
    <row r="29" spans="12:24" x14ac:dyDescent="0.25">
      <c r="M29" s="83" t="s">
        <v>212</v>
      </c>
      <c r="N29" t="s">
        <v>1756</v>
      </c>
    </row>
    <row r="30" spans="12:24" x14ac:dyDescent="0.25">
      <c r="M30" s="83" t="s">
        <v>212</v>
      </c>
      <c r="N30" t="s">
        <v>1757</v>
      </c>
    </row>
    <row r="31" spans="12:24" x14ac:dyDescent="0.25">
      <c r="L31">
        <v>6</v>
      </c>
      <c r="M31" t="s">
        <v>1758</v>
      </c>
    </row>
    <row r="32" spans="12:24" x14ac:dyDescent="0.25">
      <c r="M32" t="s">
        <v>1759</v>
      </c>
    </row>
    <row r="35" spans="1:1" x14ac:dyDescent="0.25">
      <c r="A35" t="s">
        <v>1760</v>
      </c>
    </row>
    <row r="36" spans="1:1" x14ac:dyDescent="0.25">
      <c r="A36" t="s">
        <v>1761</v>
      </c>
    </row>
    <row r="37" spans="1:1" x14ac:dyDescent="0.25">
      <c r="A37" t="s">
        <v>1762</v>
      </c>
    </row>
    <row r="38" spans="1:1" x14ac:dyDescent="0.25">
      <c r="A38" t="s">
        <v>1763</v>
      </c>
    </row>
    <row r="39" spans="1:1" x14ac:dyDescent="0.25">
      <c r="A39" t="s">
        <v>1764</v>
      </c>
    </row>
    <row r="40" spans="1:1" x14ac:dyDescent="0.25">
      <c r="A40" t="s">
        <v>1765</v>
      </c>
    </row>
    <row r="43" spans="1:1" x14ac:dyDescent="0.25">
      <c r="A43" s="39" t="s">
        <v>1766</v>
      </c>
    </row>
    <row r="51" spans="1:1" x14ac:dyDescent="0.25">
      <c r="A51" s="39" t="s">
        <v>1767</v>
      </c>
    </row>
    <row r="52" spans="1:1" x14ac:dyDescent="0.25">
      <c r="A52" t="s">
        <v>1768</v>
      </c>
    </row>
    <row r="55" spans="1:1" x14ac:dyDescent="0.25">
      <c r="A55" s="39" t="s">
        <v>1769</v>
      </c>
    </row>
    <row r="56" spans="1:1" x14ac:dyDescent="0.25">
      <c r="A56" s="32" t="s">
        <v>1770</v>
      </c>
    </row>
    <row r="57" spans="1:1" x14ac:dyDescent="0.25">
      <c r="A57" s="32" t="s">
        <v>1771</v>
      </c>
    </row>
    <row r="60" spans="1:1" x14ac:dyDescent="0.25">
      <c r="A60" s="21" t="s">
        <v>1772</v>
      </c>
    </row>
  </sheetData>
  <mergeCells count="2">
    <mergeCell ref="A5:G5"/>
    <mergeCell ref="A6:G6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P34"/>
  <sheetViews>
    <sheetView workbookViewId="0">
      <selection activeCell="G21" sqref="G21"/>
    </sheetView>
  </sheetViews>
  <sheetFormatPr defaultRowHeight="15" x14ac:dyDescent="0.25"/>
  <sheetData>
    <row r="2" spans="3:14" x14ac:dyDescent="0.25">
      <c r="H2" t="s">
        <v>1773</v>
      </c>
    </row>
    <row r="3" spans="3:14" x14ac:dyDescent="0.25">
      <c r="I3" s="32" t="s">
        <v>1774</v>
      </c>
    </row>
    <row r="4" spans="3:14" x14ac:dyDescent="0.25">
      <c r="I4" s="32" t="s">
        <v>1775</v>
      </c>
    </row>
    <row r="8" spans="3:14" x14ac:dyDescent="0.25">
      <c r="D8" t="s">
        <v>1776</v>
      </c>
      <c r="M8" t="s">
        <v>1777</v>
      </c>
    </row>
    <row r="9" spans="3:14" x14ac:dyDescent="0.25">
      <c r="C9" s="38" t="s">
        <v>56</v>
      </c>
      <c r="D9" s="22" t="s">
        <v>1778</v>
      </c>
      <c r="M9" s="32" t="s">
        <v>1779</v>
      </c>
    </row>
    <row r="10" spans="3:14" x14ac:dyDescent="0.25">
      <c r="D10" t="s">
        <v>1780</v>
      </c>
      <c r="M10" s="32" t="s">
        <v>1781</v>
      </c>
    </row>
    <row r="11" spans="3:14" x14ac:dyDescent="0.25">
      <c r="D11" t="s">
        <v>1782</v>
      </c>
      <c r="M11">
        <v>1</v>
      </c>
      <c r="N11" s="32" t="s">
        <v>1783</v>
      </c>
    </row>
    <row r="12" spans="3:14" x14ac:dyDescent="0.25">
      <c r="D12" t="s">
        <v>1784</v>
      </c>
      <c r="N12" t="s">
        <v>1785</v>
      </c>
    </row>
    <row r="13" spans="3:14" x14ac:dyDescent="0.25">
      <c r="D13" t="s">
        <v>1786</v>
      </c>
      <c r="N13" t="s">
        <v>1787</v>
      </c>
    </row>
    <row r="15" spans="3:14" x14ac:dyDescent="0.25">
      <c r="C15" s="38" t="s">
        <v>378</v>
      </c>
      <c r="D15" t="s">
        <v>1788</v>
      </c>
      <c r="M15">
        <v>2</v>
      </c>
      <c r="N15" s="32" t="s">
        <v>1789</v>
      </c>
    </row>
    <row r="16" spans="3:14" x14ac:dyDescent="0.25">
      <c r="C16" s="38" t="s">
        <v>389</v>
      </c>
      <c r="D16" t="s">
        <v>1790</v>
      </c>
      <c r="N16" t="s">
        <v>1791</v>
      </c>
    </row>
    <row r="17" spans="3:16" x14ac:dyDescent="0.25">
      <c r="C17" s="38" t="s">
        <v>399</v>
      </c>
      <c r="D17" t="s">
        <v>1792</v>
      </c>
      <c r="N17" t="s">
        <v>1793</v>
      </c>
    </row>
    <row r="18" spans="3:16" x14ac:dyDescent="0.25">
      <c r="N18" t="s">
        <v>1794</v>
      </c>
    </row>
    <row r="19" spans="3:16" x14ac:dyDescent="0.25">
      <c r="N19" t="s">
        <v>1795</v>
      </c>
    </row>
    <row r="21" spans="3:16" x14ac:dyDescent="0.25">
      <c r="M21">
        <v>3</v>
      </c>
      <c r="N21" s="32" t="s">
        <v>1796</v>
      </c>
    </row>
    <row r="22" spans="3:16" x14ac:dyDescent="0.25">
      <c r="N22" t="s">
        <v>1797</v>
      </c>
    </row>
    <row r="23" spans="3:16" x14ac:dyDescent="0.25">
      <c r="N23" t="s">
        <v>1798</v>
      </c>
    </row>
    <row r="24" spans="3:16" x14ac:dyDescent="0.25">
      <c r="N24" t="s">
        <v>1799</v>
      </c>
    </row>
    <row r="26" spans="3:16" x14ac:dyDescent="0.25">
      <c r="M26">
        <v>4</v>
      </c>
      <c r="N26" s="32" t="s">
        <v>1800</v>
      </c>
    </row>
    <row r="27" spans="3:16" x14ac:dyDescent="0.25">
      <c r="N27" t="s">
        <v>1801</v>
      </c>
    </row>
    <row r="28" spans="3:16" x14ac:dyDescent="0.25">
      <c r="N28" t="s">
        <v>1802</v>
      </c>
    </row>
    <row r="29" spans="3:16" x14ac:dyDescent="0.25">
      <c r="N29" t="s">
        <v>1803</v>
      </c>
    </row>
    <row r="31" spans="3:16" x14ac:dyDescent="0.25">
      <c r="N31" s="126" t="s">
        <v>1804</v>
      </c>
      <c r="O31" s="23"/>
      <c r="P31" s="23"/>
    </row>
    <row r="32" spans="3:16" x14ac:dyDescent="0.25">
      <c r="N32" s="23" t="s">
        <v>1805</v>
      </c>
      <c r="O32" s="23"/>
      <c r="P32" s="23"/>
    </row>
    <row r="33" spans="14:16" x14ac:dyDescent="0.25">
      <c r="N33" s="23" t="s">
        <v>1806</v>
      </c>
      <c r="O33" s="23"/>
      <c r="P33" s="23"/>
    </row>
    <row r="34" spans="14:16" x14ac:dyDescent="0.25">
      <c r="N34" s="23" t="s">
        <v>1807</v>
      </c>
      <c r="O34" s="23"/>
      <c r="P34" s="23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J38"/>
  <sheetViews>
    <sheetView workbookViewId="0">
      <selection activeCell="B22" sqref="B22"/>
    </sheetView>
  </sheetViews>
  <sheetFormatPr defaultRowHeight="15" x14ac:dyDescent="0.25"/>
  <cols>
    <col min="2" max="2" width="10.28515625" customWidth="1"/>
    <col min="23" max="23" width="23.140625" customWidth="1"/>
    <col min="31" max="31" width="14.5703125" customWidth="1"/>
  </cols>
  <sheetData>
    <row r="1" spans="1:27" x14ac:dyDescent="0.25">
      <c r="H1" s="17" t="s">
        <v>199</v>
      </c>
      <c r="Q1" s="138" t="s">
        <v>200</v>
      </c>
    </row>
    <row r="4" spans="1:27" ht="14.45" customHeight="1" x14ac:dyDescent="0.25">
      <c r="A4" s="177" t="s">
        <v>201</v>
      </c>
      <c r="B4" s="177"/>
      <c r="C4" s="177"/>
      <c r="E4" s="39" t="s">
        <v>202</v>
      </c>
      <c r="M4" t="s">
        <v>203</v>
      </c>
      <c r="U4" t="s">
        <v>204</v>
      </c>
    </row>
    <row r="5" spans="1:27" x14ac:dyDescent="0.25">
      <c r="A5" s="177"/>
      <c r="B5" s="177"/>
      <c r="C5" s="177"/>
      <c r="D5">
        <v>1</v>
      </c>
      <c r="E5" t="s">
        <v>205</v>
      </c>
      <c r="M5" t="s">
        <v>206</v>
      </c>
      <c r="T5">
        <v>1</v>
      </c>
      <c r="U5" t="s">
        <v>207</v>
      </c>
    </row>
    <row r="6" spans="1:27" x14ac:dyDescent="0.25">
      <c r="A6" s="177"/>
      <c r="B6" s="177"/>
      <c r="C6" s="177"/>
      <c r="E6" t="s">
        <v>208</v>
      </c>
      <c r="U6" t="s">
        <v>209</v>
      </c>
    </row>
    <row r="7" spans="1:27" x14ac:dyDescent="0.25">
      <c r="A7" s="177"/>
      <c r="B7" s="177"/>
      <c r="C7" s="177"/>
      <c r="M7" s="22" t="s">
        <v>210</v>
      </c>
    </row>
    <row r="8" spans="1:27" x14ac:dyDescent="0.25">
      <c r="A8" s="137"/>
      <c r="B8" s="137"/>
      <c r="C8" s="137"/>
      <c r="E8" t="s">
        <v>211</v>
      </c>
      <c r="U8" s="83" t="s">
        <v>212</v>
      </c>
      <c r="V8" t="s">
        <v>213</v>
      </c>
    </row>
    <row r="9" spans="1:27" x14ac:dyDescent="0.25">
      <c r="A9" s="137"/>
      <c r="B9" s="137"/>
      <c r="C9" s="137"/>
      <c r="N9" s="18" t="s">
        <v>214</v>
      </c>
      <c r="U9" s="83" t="s">
        <v>212</v>
      </c>
      <c r="V9" t="s">
        <v>215</v>
      </c>
    </row>
    <row r="10" spans="1:27" x14ac:dyDescent="0.25">
      <c r="A10" s="137"/>
      <c r="B10" s="137"/>
      <c r="C10" s="137"/>
      <c r="F10" t="s">
        <v>216</v>
      </c>
      <c r="M10" s="83" t="s">
        <v>212</v>
      </c>
      <c r="N10" t="s">
        <v>217</v>
      </c>
      <c r="U10" s="83" t="s">
        <v>212</v>
      </c>
      <c r="V10" t="s">
        <v>218</v>
      </c>
    </row>
    <row r="11" spans="1:27" x14ac:dyDescent="0.25">
      <c r="D11">
        <v>1</v>
      </c>
      <c r="E11" t="s">
        <v>219</v>
      </c>
      <c r="M11" s="83" t="s">
        <v>212</v>
      </c>
      <c r="N11" t="s">
        <v>220</v>
      </c>
      <c r="U11" s="83" t="s">
        <v>212</v>
      </c>
      <c r="V11" t="s">
        <v>221</v>
      </c>
    </row>
    <row r="12" spans="1:27" x14ac:dyDescent="0.25">
      <c r="D12">
        <v>2</v>
      </c>
      <c r="E12" t="s">
        <v>222</v>
      </c>
      <c r="M12" s="83" t="s">
        <v>212</v>
      </c>
      <c r="N12" t="s">
        <v>223</v>
      </c>
      <c r="U12" s="83" t="s">
        <v>212</v>
      </c>
      <c r="V12" t="s">
        <v>224</v>
      </c>
    </row>
    <row r="13" spans="1:27" x14ac:dyDescent="0.25">
      <c r="E13" s="83" t="s">
        <v>212</v>
      </c>
      <c r="F13" t="s">
        <v>225</v>
      </c>
      <c r="M13" s="83" t="s">
        <v>212</v>
      </c>
      <c r="N13" t="s">
        <v>226</v>
      </c>
      <c r="U13" s="83" t="s">
        <v>212</v>
      </c>
      <c r="V13" t="s">
        <v>227</v>
      </c>
    </row>
    <row r="14" spans="1:27" x14ac:dyDescent="0.25">
      <c r="E14" s="83" t="s">
        <v>212</v>
      </c>
      <c r="F14" t="s">
        <v>228</v>
      </c>
      <c r="U14" s="83" t="s">
        <v>212</v>
      </c>
      <c r="V14" t="s">
        <v>229</v>
      </c>
      <c r="Y14" t="s">
        <v>230</v>
      </c>
      <c r="Z14" t="s">
        <v>231</v>
      </c>
      <c r="AA14" t="s">
        <v>232</v>
      </c>
    </row>
    <row r="15" spans="1:27" x14ac:dyDescent="0.25">
      <c r="E15" s="83" t="s">
        <v>212</v>
      </c>
      <c r="F15" t="s">
        <v>233</v>
      </c>
      <c r="N15" s="18" t="s">
        <v>234</v>
      </c>
    </row>
    <row r="16" spans="1:27" x14ac:dyDescent="0.25">
      <c r="M16" s="83">
        <v>1</v>
      </c>
      <c r="N16" s="22" t="s">
        <v>235</v>
      </c>
      <c r="T16">
        <v>2</v>
      </c>
      <c r="U16" t="s">
        <v>236</v>
      </c>
    </row>
    <row r="17" spans="13:36" x14ac:dyDescent="0.25">
      <c r="M17" s="83">
        <v>2</v>
      </c>
      <c r="N17" t="s">
        <v>237</v>
      </c>
      <c r="U17" t="s">
        <v>238</v>
      </c>
    </row>
    <row r="18" spans="13:36" x14ac:dyDescent="0.25">
      <c r="M18" s="83">
        <v>3</v>
      </c>
      <c r="N18" s="22" t="s">
        <v>239</v>
      </c>
      <c r="U18" t="s">
        <v>240</v>
      </c>
    </row>
    <row r="19" spans="13:36" x14ac:dyDescent="0.25">
      <c r="N19" s="22" t="s">
        <v>241</v>
      </c>
    </row>
    <row r="20" spans="13:36" x14ac:dyDescent="0.25">
      <c r="M20" s="83">
        <v>4</v>
      </c>
      <c r="N20" t="s">
        <v>242</v>
      </c>
      <c r="X20" t="s">
        <v>243</v>
      </c>
    </row>
    <row r="21" spans="13:36" x14ac:dyDescent="0.25">
      <c r="M21" s="83">
        <v>5</v>
      </c>
      <c r="N21" s="22" t="s">
        <v>244</v>
      </c>
    </row>
    <row r="22" spans="13:36" x14ac:dyDescent="0.25">
      <c r="M22" s="83">
        <v>6</v>
      </c>
      <c r="N22" s="22" t="s">
        <v>245</v>
      </c>
      <c r="X22" t="s">
        <v>246</v>
      </c>
    </row>
    <row r="23" spans="13:36" x14ac:dyDescent="0.25">
      <c r="M23" s="83">
        <v>7</v>
      </c>
      <c r="N23" t="s">
        <v>247</v>
      </c>
      <c r="X23" s="32" t="s">
        <v>248</v>
      </c>
    </row>
    <row r="24" spans="13:36" x14ac:dyDescent="0.25">
      <c r="M24" s="83">
        <v>8</v>
      </c>
      <c r="N24" s="22" t="s">
        <v>249</v>
      </c>
      <c r="X24" s="32" t="s">
        <v>250</v>
      </c>
      <c r="AA24" t="s">
        <v>251</v>
      </c>
      <c r="AB24" t="s">
        <v>252</v>
      </c>
      <c r="AG24" t="s">
        <v>253</v>
      </c>
      <c r="AJ24" t="s">
        <v>254</v>
      </c>
    </row>
    <row r="25" spans="13:36" x14ac:dyDescent="0.25">
      <c r="M25" s="83">
        <v>9</v>
      </c>
      <c r="N25" s="22" t="s">
        <v>255</v>
      </c>
    </row>
    <row r="26" spans="13:36" x14ac:dyDescent="0.25">
      <c r="M26" s="83">
        <v>10</v>
      </c>
      <c r="N26" s="22" t="s">
        <v>256</v>
      </c>
      <c r="T26" t="s">
        <v>257</v>
      </c>
      <c r="X26" t="s">
        <v>258</v>
      </c>
      <c r="AH26" t="s">
        <v>259</v>
      </c>
    </row>
    <row r="27" spans="13:36" x14ac:dyDescent="0.25">
      <c r="M27" s="83">
        <v>11</v>
      </c>
      <c r="N27" s="22" t="s">
        <v>260</v>
      </c>
      <c r="X27" t="s">
        <v>261</v>
      </c>
      <c r="AB27" s="18" t="s">
        <v>262</v>
      </c>
      <c r="AJ27" t="s">
        <v>263</v>
      </c>
    </row>
    <row r="28" spans="13:36" x14ac:dyDescent="0.25">
      <c r="M28" s="83">
        <v>12</v>
      </c>
      <c r="N28" s="22" t="s">
        <v>264</v>
      </c>
    </row>
    <row r="29" spans="13:36" x14ac:dyDescent="0.25">
      <c r="M29" s="83">
        <v>13</v>
      </c>
      <c r="N29" t="s">
        <v>265</v>
      </c>
      <c r="X29" t="s">
        <v>266</v>
      </c>
    </row>
    <row r="30" spans="13:36" x14ac:dyDescent="0.25">
      <c r="M30" s="83">
        <v>14</v>
      </c>
      <c r="N30" t="s">
        <v>267</v>
      </c>
    </row>
    <row r="31" spans="13:36" x14ac:dyDescent="0.25">
      <c r="W31" t="s">
        <v>268</v>
      </c>
      <c r="X31" t="s">
        <v>269</v>
      </c>
    </row>
    <row r="32" spans="13:36" x14ac:dyDescent="0.25">
      <c r="X32" t="s">
        <v>270</v>
      </c>
    </row>
    <row r="35" spans="11:24" ht="30.95" customHeight="1" x14ac:dyDescent="0.25">
      <c r="K35" s="22" t="s">
        <v>271</v>
      </c>
      <c r="P35" s="22" t="s">
        <v>272</v>
      </c>
      <c r="W35" s="137" t="s">
        <v>273</v>
      </c>
      <c r="X35" t="s">
        <v>274</v>
      </c>
    </row>
    <row r="36" spans="11:24" x14ac:dyDescent="0.25">
      <c r="K36" t="s">
        <v>275</v>
      </c>
      <c r="P36" t="s">
        <v>276</v>
      </c>
    </row>
    <row r="37" spans="11:24" x14ac:dyDescent="0.25">
      <c r="K37" t="s">
        <v>277</v>
      </c>
      <c r="P37" t="s">
        <v>278</v>
      </c>
    </row>
    <row r="38" spans="11:24" x14ac:dyDescent="0.25">
      <c r="K38" t="s">
        <v>279</v>
      </c>
      <c r="P38" t="s">
        <v>280</v>
      </c>
    </row>
  </sheetData>
  <mergeCells count="1">
    <mergeCell ref="A4:C7"/>
  </mergeCells>
  <pageMargins left="0.7" right="0.7" top="0.75" bottom="0.75" header="0.3" footer="0.3"/>
  <pageSetup paperSize="9" fitToWidth="0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"/>
  <sheetViews>
    <sheetView workbookViewId="0">
      <selection activeCell="G21" sqref="G21"/>
    </sheetView>
  </sheetViews>
  <sheetFormatPr defaultRowHeight="15" x14ac:dyDescent="0.25"/>
  <sheetData>
    <row r="1" spans="1:17" x14ac:dyDescent="0.25">
      <c r="F1" t="s">
        <v>1808</v>
      </c>
    </row>
    <row r="3" spans="1:17" x14ac:dyDescent="0.25">
      <c r="A3">
        <v>1</v>
      </c>
      <c r="B3" t="s">
        <v>434</v>
      </c>
      <c r="F3">
        <v>2</v>
      </c>
      <c r="G3" t="s">
        <v>1145</v>
      </c>
      <c r="M3">
        <v>3</v>
      </c>
      <c r="N3" t="s">
        <v>1809</v>
      </c>
    </row>
    <row r="4" spans="1:17" x14ac:dyDescent="0.25">
      <c r="B4" t="s">
        <v>49</v>
      </c>
      <c r="G4">
        <v>1</v>
      </c>
      <c r="H4" s="177" t="s">
        <v>1810</v>
      </c>
      <c r="I4" s="177"/>
      <c r="J4" s="177"/>
      <c r="K4" s="177"/>
      <c r="L4" s="177"/>
      <c r="O4" s="32" t="s">
        <v>1811</v>
      </c>
    </row>
    <row r="5" spans="1:17" x14ac:dyDescent="0.25">
      <c r="B5" s="32" t="s">
        <v>1812</v>
      </c>
      <c r="H5" s="177"/>
      <c r="I5" s="177"/>
      <c r="J5" s="177"/>
      <c r="K5" s="177"/>
      <c r="L5" s="177"/>
      <c r="O5" s="32" t="s">
        <v>1813</v>
      </c>
    </row>
    <row r="6" spans="1:17" x14ac:dyDescent="0.25">
      <c r="B6" s="32" t="s">
        <v>1814</v>
      </c>
      <c r="H6" s="177"/>
      <c r="I6" s="177"/>
      <c r="J6" s="177"/>
      <c r="K6" s="177"/>
      <c r="L6" s="177"/>
      <c r="O6" s="32" t="s">
        <v>1815</v>
      </c>
    </row>
    <row r="8" spans="1:17" x14ac:dyDescent="0.25">
      <c r="G8">
        <v>2</v>
      </c>
      <c r="H8" t="s">
        <v>1816</v>
      </c>
    </row>
    <row r="9" spans="1:17" x14ac:dyDescent="0.25">
      <c r="H9" t="s">
        <v>1817</v>
      </c>
      <c r="O9">
        <v>4</v>
      </c>
      <c r="P9" t="s">
        <v>1818</v>
      </c>
    </row>
    <row r="10" spans="1:17" x14ac:dyDescent="0.25">
      <c r="H10" s="235" t="s">
        <v>1819</v>
      </c>
      <c r="I10" s="235"/>
      <c r="J10" s="235"/>
      <c r="K10" s="235"/>
      <c r="L10" s="235"/>
      <c r="M10" s="235"/>
      <c r="N10" s="235"/>
      <c r="P10" s="32" t="s">
        <v>1820</v>
      </c>
    </row>
    <row r="11" spans="1:17" x14ac:dyDescent="0.25">
      <c r="H11" s="235"/>
      <c r="I11" s="235"/>
      <c r="J11" s="235"/>
      <c r="K11" s="235"/>
      <c r="L11" s="235"/>
      <c r="M11" s="235"/>
      <c r="N11" s="235"/>
      <c r="P11" s="32" t="s">
        <v>1821</v>
      </c>
    </row>
    <row r="12" spans="1:17" x14ac:dyDescent="0.25">
      <c r="H12" s="32" t="s">
        <v>1822</v>
      </c>
      <c r="Q12" t="s">
        <v>1823</v>
      </c>
    </row>
    <row r="13" spans="1:17" ht="15.95" customHeight="1" x14ac:dyDescent="0.25">
      <c r="G13">
        <v>3</v>
      </c>
      <c r="H13" s="178" t="s">
        <v>1824</v>
      </c>
      <c r="I13" s="178"/>
      <c r="J13" s="178"/>
      <c r="K13" s="178"/>
      <c r="L13" s="178"/>
      <c r="M13" s="178"/>
      <c r="Q13" t="s">
        <v>1825</v>
      </c>
    </row>
    <row r="14" spans="1:17" x14ac:dyDescent="0.25">
      <c r="H14" s="178"/>
      <c r="I14" s="178"/>
      <c r="J14" s="178"/>
      <c r="K14" s="178"/>
      <c r="L14" s="178"/>
      <c r="M14" s="178"/>
    </row>
    <row r="15" spans="1:17" x14ac:dyDescent="0.25">
      <c r="H15" s="178"/>
      <c r="I15" s="178"/>
      <c r="J15" s="178"/>
      <c r="K15" s="178"/>
      <c r="L15" s="178"/>
      <c r="M15" s="178"/>
      <c r="P15" s="32" t="s">
        <v>1826</v>
      </c>
    </row>
    <row r="16" spans="1:17" x14ac:dyDescent="0.25">
      <c r="Q16" t="s">
        <v>1827</v>
      </c>
    </row>
    <row r="17" spans="16:17" x14ac:dyDescent="0.25">
      <c r="Q17" s="32" t="s">
        <v>1828</v>
      </c>
    </row>
    <row r="19" spans="16:17" x14ac:dyDescent="0.25">
      <c r="P19" s="32" t="s">
        <v>1829</v>
      </c>
    </row>
    <row r="20" spans="16:17" x14ac:dyDescent="0.25">
      <c r="Q20" t="s">
        <v>1830</v>
      </c>
    </row>
    <row r="21" spans="16:17" x14ac:dyDescent="0.25">
      <c r="Q21" t="s">
        <v>1831</v>
      </c>
    </row>
  </sheetData>
  <mergeCells count="3">
    <mergeCell ref="H4:L6"/>
    <mergeCell ref="H10:N11"/>
    <mergeCell ref="H13:M1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28"/>
  <sheetViews>
    <sheetView workbookViewId="0">
      <selection activeCell="D20" sqref="D20"/>
    </sheetView>
  </sheetViews>
  <sheetFormatPr defaultRowHeight="15" x14ac:dyDescent="0.25"/>
  <cols>
    <col min="14" max="14" width="15.42578125" customWidth="1"/>
    <col min="19" max="19" width="13.5703125" customWidth="1"/>
  </cols>
  <sheetData>
    <row r="1" spans="2:24" x14ac:dyDescent="0.25">
      <c r="G1" t="s">
        <v>281</v>
      </c>
    </row>
    <row r="3" spans="2:24" x14ac:dyDescent="0.25">
      <c r="B3" s="21" t="s">
        <v>282</v>
      </c>
      <c r="J3" s="21" t="s">
        <v>283</v>
      </c>
      <c r="O3" s="21" t="s">
        <v>284</v>
      </c>
      <c r="U3" s="21" t="s">
        <v>285</v>
      </c>
    </row>
    <row r="4" spans="2:24" ht="14.45" customHeight="1" x14ac:dyDescent="0.25">
      <c r="B4" s="177" t="s">
        <v>286</v>
      </c>
      <c r="C4" s="177"/>
      <c r="D4" s="177"/>
      <c r="E4" s="177"/>
      <c r="F4" s="177"/>
      <c r="G4" s="177"/>
      <c r="H4" s="177"/>
      <c r="J4" t="s">
        <v>287</v>
      </c>
      <c r="O4">
        <v>1</v>
      </c>
      <c r="P4" s="178" t="s">
        <v>288</v>
      </c>
      <c r="Q4" s="178"/>
      <c r="R4" s="178"/>
      <c r="S4" s="178"/>
      <c r="U4">
        <v>1</v>
      </c>
      <c r="V4" t="s">
        <v>289</v>
      </c>
    </row>
    <row r="5" spans="2:24" x14ac:dyDescent="0.25">
      <c r="B5" s="177"/>
      <c r="C5" s="177"/>
      <c r="D5" s="177"/>
      <c r="E5" s="177"/>
      <c r="F5" s="177"/>
      <c r="G5" s="177"/>
      <c r="H5" s="177"/>
      <c r="I5">
        <v>1</v>
      </c>
      <c r="J5" s="178" t="s">
        <v>290</v>
      </c>
      <c r="K5" s="178"/>
      <c r="L5" s="178"/>
      <c r="M5" s="178"/>
      <c r="N5" s="178"/>
      <c r="P5" s="178"/>
      <c r="Q5" s="178"/>
      <c r="R5" s="178"/>
      <c r="S5" s="178"/>
      <c r="V5" t="s">
        <v>291</v>
      </c>
    </row>
    <row r="6" spans="2:24" x14ac:dyDescent="0.25">
      <c r="B6" s="177"/>
      <c r="C6" s="177"/>
      <c r="D6" s="177"/>
      <c r="E6" s="177"/>
      <c r="F6" s="177"/>
      <c r="G6" s="177"/>
      <c r="H6" s="177"/>
      <c r="J6" s="178"/>
      <c r="K6" s="178"/>
      <c r="L6" s="178"/>
      <c r="M6" s="178"/>
      <c r="N6" s="178"/>
      <c r="U6" s="136">
        <v>2</v>
      </c>
      <c r="V6" s="136" t="s">
        <v>292</v>
      </c>
      <c r="W6" s="136"/>
      <c r="X6" s="136"/>
    </row>
    <row r="7" spans="2:24" x14ac:dyDescent="0.25">
      <c r="B7" t="s">
        <v>293</v>
      </c>
      <c r="C7" s="137"/>
      <c r="D7" s="137"/>
      <c r="E7" s="137"/>
      <c r="F7" s="137"/>
      <c r="G7" s="137"/>
      <c r="O7">
        <v>2</v>
      </c>
      <c r="P7" t="s">
        <v>294</v>
      </c>
      <c r="U7" s="29" t="s">
        <v>295</v>
      </c>
      <c r="V7" t="s">
        <v>296</v>
      </c>
    </row>
    <row r="8" spans="2:24" ht="14.45" customHeight="1" x14ac:dyDescent="0.25">
      <c r="B8" s="137"/>
      <c r="C8" s="137"/>
      <c r="D8" s="137"/>
      <c r="E8" s="137"/>
      <c r="F8" s="137"/>
      <c r="G8" s="137"/>
      <c r="I8">
        <v>2</v>
      </c>
      <c r="J8" s="177" t="s">
        <v>297</v>
      </c>
      <c r="K8" s="177"/>
      <c r="L8" s="177"/>
      <c r="M8" s="177"/>
      <c r="N8" s="177"/>
      <c r="O8">
        <v>3</v>
      </c>
      <c r="P8" s="177" t="s">
        <v>298</v>
      </c>
      <c r="Q8" s="177"/>
      <c r="R8" s="177"/>
      <c r="S8" s="177"/>
      <c r="V8" t="s">
        <v>299</v>
      </c>
    </row>
    <row r="9" spans="2:24" ht="29.1" customHeight="1" x14ac:dyDescent="0.25">
      <c r="J9" s="177"/>
      <c r="K9" s="177"/>
      <c r="L9" s="177"/>
      <c r="M9" s="177"/>
      <c r="N9" s="177"/>
      <c r="P9" s="177"/>
      <c r="Q9" s="177"/>
      <c r="R9" s="177"/>
      <c r="S9" s="177"/>
      <c r="U9" s="29" t="s">
        <v>300</v>
      </c>
      <c r="V9" t="s">
        <v>301</v>
      </c>
    </row>
    <row r="10" spans="2:24" x14ac:dyDescent="0.25">
      <c r="O10">
        <v>4</v>
      </c>
      <c r="P10" s="177" t="s">
        <v>302</v>
      </c>
      <c r="Q10" s="177"/>
      <c r="R10" s="177"/>
      <c r="S10" s="177"/>
      <c r="U10" s="29" t="s">
        <v>303</v>
      </c>
      <c r="V10" t="s">
        <v>304</v>
      </c>
    </row>
    <row r="11" spans="2:24" x14ac:dyDescent="0.25">
      <c r="I11">
        <v>3</v>
      </c>
      <c r="J11" s="178" t="s">
        <v>305</v>
      </c>
      <c r="K11" s="178"/>
      <c r="L11" s="178"/>
      <c r="M11" s="178"/>
      <c r="N11" s="178"/>
      <c r="P11" s="177"/>
      <c r="Q11" s="177"/>
      <c r="R11" s="177"/>
      <c r="S11" s="177"/>
      <c r="V11" s="83" t="s">
        <v>306</v>
      </c>
      <c r="W11" t="s">
        <v>307</v>
      </c>
    </row>
    <row r="12" spans="2:24" x14ac:dyDescent="0.25">
      <c r="J12" s="178"/>
      <c r="K12" s="178"/>
      <c r="L12" s="178"/>
      <c r="M12" s="178"/>
      <c r="N12" s="178"/>
      <c r="P12" s="177"/>
      <c r="Q12" s="177"/>
      <c r="R12" s="177"/>
      <c r="S12" s="177"/>
      <c r="V12" s="83" t="s">
        <v>306</v>
      </c>
      <c r="W12" t="s">
        <v>308</v>
      </c>
    </row>
    <row r="13" spans="2:24" x14ac:dyDescent="0.25">
      <c r="V13" s="83" t="s">
        <v>306</v>
      </c>
      <c r="W13" t="s">
        <v>309</v>
      </c>
    </row>
    <row r="14" spans="2:24" x14ac:dyDescent="0.25">
      <c r="V14" s="83" t="s">
        <v>306</v>
      </c>
      <c r="W14" t="s">
        <v>310</v>
      </c>
    </row>
    <row r="15" spans="2:24" x14ac:dyDescent="0.25">
      <c r="B15" s="21" t="s">
        <v>311</v>
      </c>
      <c r="J15" s="136" t="s">
        <v>312</v>
      </c>
    </row>
    <row r="16" spans="2:24" x14ac:dyDescent="0.25">
      <c r="B16" t="s">
        <v>313</v>
      </c>
      <c r="I16" s="29" t="s">
        <v>295</v>
      </c>
      <c r="J16" t="s">
        <v>314</v>
      </c>
    </row>
    <row r="17" spans="1:10" x14ac:dyDescent="0.25">
      <c r="B17" t="s">
        <v>315</v>
      </c>
      <c r="I17" s="29" t="s">
        <v>300</v>
      </c>
      <c r="J17" t="s">
        <v>316</v>
      </c>
    </row>
    <row r="18" spans="1:10" x14ac:dyDescent="0.25">
      <c r="A18">
        <v>1</v>
      </c>
      <c r="B18" s="177" t="s">
        <v>317</v>
      </c>
      <c r="C18" s="177"/>
      <c r="D18" s="177"/>
      <c r="E18" s="177"/>
      <c r="F18" s="177"/>
      <c r="G18" s="177"/>
      <c r="I18" s="29" t="s">
        <v>303</v>
      </c>
      <c r="J18" t="s">
        <v>318</v>
      </c>
    </row>
    <row r="19" spans="1:10" x14ac:dyDescent="0.25">
      <c r="B19" s="177"/>
      <c r="C19" s="177"/>
      <c r="D19" s="177"/>
      <c r="E19" s="177"/>
      <c r="F19" s="177"/>
      <c r="G19" s="177"/>
    </row>
    <row r="21" spans="1:10" x14ac:dyDescent="0.25">
      <c r="A21">
        <v>2</v>
      </c>
      <c r="B21" s="177" t="s">
        <v>319</v>
      </c>
      <c r="C21" s="177"/>
      <c r="D21" s="177"/>
      <c r="E21" s="177"/>
      <c r="F21" s="177"/>
      <c r="G21" s="177"/>
    </row>
    <row r="22" spans="1:10" x14ac:dyDescent="0.25">
      <c r="B22" s="177"/>
      <c r="C22" s="177"/>
      <c r="D22" s="177"/>
      <c r="E22" s="177"/>
      <c r="F22" s="177"/>
      <c r="G22" s="177"/>
    </row>
    <row r="25" spans="1:10" x14ac:dyDescent="0.25">
      <c r="B25" t="s">
        <v>320</v>
      </c>
    </row>
    <row r="26" spans="1:10" x14ac:dyDescent="0.25">
      <c r="B26" t="s">
        <v>321</v>
      </c>
    </row>
    <row r="27" spans="1:10" x14ac:dyDescent="0.25">
      <c r="B27" t="s">
        <v>322</v>
      </c>
    </row>
    <row r="28" spans="1:10" x14ac:dyDescent="0.25">
      <c r="B28" t="s">
        <v>323</v>
      </c>
    </row>
  </sheetData>
  <mergeCells count="9">
    <mergeCell ref="B18:G19"/>
    <mergeCell ref="B21:G22"/>
    <mergeCell ref="B4:H6"/>
    <mergeCell ref="P4:S5"/>
    <mergeCell ref="J5:N6"/>
    <mergeCell ref="J8:N9"/>
    <mergeCell ref="P8:S9"/>
    <mergeCell ref="P10:S12"/>
    <mergeCell ref="J11:N1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17"/>
  <sheetViews>
    <sheetView workbookViewId="0">
      <selection activeCell="B21" sqref="B21"/>
    </sheetView>
  </sheetViews>
  <sheetFormatPr defaultRowHeight="15" x14ac:dyDescent="0.25"/>
  <sheetData>
    <row r="1" spans="1:21" x14ac:dyDescent="0.25">
      <c r="G1" t="s">
        <v>324</v>
      </c>
    </row>
    <row r="3" spans="1:21" x14ac:dyDescent="0.25">
      <c r="B3" s="21" t="s">
        <v>325</v>
      </c>
    </row>
    <row r="4" spans="1:21" x14ac:dyDescent="0.25">
      <c r="B4" s="177" t="s">
        <v>326</v>
      </c>
      <c r="C4" s="177"/>
      <c r="D4" s="177"/>
      <c r="E4" s="177"/>
      <c r="F4" s="177"/>
      <c r="H4" t="s">
        <v>327</v>
      </c>
      <c r="M4" s="21" t="s">
        <v>328</v>
      </c>
    </row>
    <row r="5" spans="1:21" ht="14.45" customHeight="1" x14ac:dyDescent="0.25">
      <c r="B5" s="177"/>
      <c r="C5" s="177"/>
      <c r="D5" s="177"/>
      <c r="E5" s="177"/>
      <c r="F5" s="177"/>
      <c r="G5" s="29" t="s">
        <v>295</v>
      </c>
      <c r="H5" s="179" t="s">
        <v>329</v>
      </c>
      <c r="I5" s="179"/>
      <c r="J5" s="179"/>
      <c r="K5" s="179"/>
      <c r="L5" s="179"/>
      <c r="M5" s="29" t="s">
        <v>295</v>
      </c>
      <c r="N5" t="s">
        <v>330</v>
      </c>
    </row>
    <row r="6" spans="1:21" x14ac:dyDescent="0.25">
      <c r="B6" s="177"/>
      <c r="C6" s="177"/>
      <c r="D6" s="177"/>
      <c r="E6" s="177"/>
      <c r="F6" s="177"/>
      <c r="H6" s="179"/>
      <c r="I6" s="179"/>
      <c r="J6" s="179"/>
      <c r="K6" s="179"/>
      <c r="L6" s="179"/>
      <c r="M6" s="29" t="s">
        <v>300</v>
      </c>
      <c r="N6" t="s">
        <v>331</v>
      </c>
    </row>
    <row r="7" spans="1:21" x14ac:dyDescent="0.25">
      <c r="A7" t="s">
        <v>332</v>
      </c>
      <c r="B7" s="32" t="s">
        <v>333</v>
      </c>
      <c r="H7" s="179"/>
      <c r="I7" s="179"/>
      <c r="J7" s="179"/>
      <c r="K7" s="179"/>
      <c r="L7" s="179"/>
      <c r="M7" s="29" t="s">
        <v>334</v>
      </c>
      <c r="N7" t="s">
        <v>335</v>
      </c>
    </row>
    <row r="8" spans="1:21" x14ac:dyDescent="0.25">
      <c r="B8" s="32" t="s">
        <v>336</v>
      </c>
      <c r="M8" s="134" t="s">
        <v>337</v>
      </c>
    </row>
    <row r="9" spans="1:21" x14ac:dyDescent="0.25">
      <c r="B9" s="32" t="s">
        <v>338</v>
      </c>
      <c r="M9" s="177" t="s">
        <v>339</v>
      </c>
      <c r="N9" s="177"/>
      <c r="O9" s="177"/>
      <c r="P9" s="177"/>
      <c r="Q9" s="177"/>
      <c r="R9" s="177"/>
      <c r="S9" s="177"/>
      <c r="T9" s="177"/>
      <c r="U9" s="177"/>
    </row>
    <row r="10" spans="1:21" x14ac:dyDescent="0.25">
      <c r="M10" s="177"/>
      <c r="N10" s="177"/>
      <c r="O10" s="177"/>
      <c r="P10" s="177"/>
      <c r="Q10" s="177"/>
      <c r="R10" s="177"/>
      <c r="S10" s="177"/>
      <c r="T10" s="177"/>
      <c r="U10" s="177"/>
    </row>
    <row r="11" spans="1:21" x14ac:dyDescent="0.25">
      <c r="M11" s="177"/>
      <c r="N11" s="177"/>
      <c r="O11" s="177"/>
      <c r="P11" s="177"/>
      <c r="Q11" s="177"/>
      <c r="R11" s="177"/>
      <c r="S11" s="177"/>
      <c r="T11" s="177"/>
      <c r="U11" s="177"/>
    </row>
    <row r="12" spans="1:21" x14ac:dyDescent="0.25">
      <c r="M12" s="134" t="s">
        <v>340</v>
      </c>
    </row>
    <row r="13" spans="1:21" x14ac:dyDescent="0.25">
      <c r="B13" s="29"/>
      <c r="L13" s="29" t="s">
        <v>295</v>
      </c>
      <c r="M13" t="s">
        <v>341</v>
      </c>
    </row>
    <row r="14" spans="1:21" x14ac:dyDescent="0.25">
      <c r="C14" s="135" t="s">
        <v>342</v>
      </c>
      <c r="L14" s="29" t="s">
        <v>300</v>
      </c>
      <c r="M14" t="s">
        <v>343</v>
      </c>
    </row>
    <row r="15" spans="1:21" x14ac:dyDescent="0.25">
      <c r="B15" s="29" t="s">
        <v>295</v>
      </c>
      <c r="C15" t="s">
        <v>314</v>
      </c>
      <c r="L15" s="29" t="s">
        <v>303</v>
      </c>
      <c r="M15" t="s">
        <v>344</v>
      </c>
    </row>
    <row r="16" spans="1:21" x14ac:dyDescent="0.25">
      <c r="B16" s="29" t="s">
        <v>300</v>
      </c>
      <c r="C16" t="s">
        <v>316</v>
      </c>
      <c r="L16" s="29" t="s">
        <v>345</v>
      </c>
      <c r="M16" t="s">
        <v>346</v>
      </c>
    </row>
    <row r="17" spans="12:13" x14ac:dyDescent="0.25">
      <c r="L17" s="29" t="s">
        <v>347</v>
      </c>
      <c r="M17" t="s">
        <v>348</v>
      </c>
    </row>
  </sheetData>
  <mergeCells count="3">
    <mergeCell ref="B4:F6"/>
    <mergeCell ref="H5:L7"/>
    <mergeCell ref="M9:U1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34"/>
  <sheetViews>
    <sheetView workbookViewId="0">
      <selection activeCell="F21" sqref="F21"/>
    </sheetView>
  </sheetViews>
  <sheetFormatPr defaultRowHeight="15" x14ac:dyDescent="0.25"/>
  <cols>
    <col min="1" max="1" width="17.42578125" bestFit="1" customWidth="1"/>
    <col min="17" max="17" width="10.28515625" customWidth="1"/>
  </cols>
  <sheetData>
    <row r="1" spans="1:26" ht="15.75" x14ac:dyDescent="0.25">
      <c r="H1" s="131" t="s">
        <v>349</v>
      </c>
      <c r="L1" t="s">
        <v>350</v>
      </c>
    </row>
    <row r="2" spans="1:26" ht="15.75" x14ac:dyDescent="0.25">
      <c r="H2" s="131"/>
      <c r="X2" s="26" t="s">
        <v>351</v>
      </c>
    </row>
    <row r="4" spans="1:26" x14ac:dyDescent="0.25">
      <c r="A4" t="s">
        <v>352</v>
      </c>
      <c r="K4">
        <v>1</v>
      </c>
      <c r="L4" t="s">
        <v>220</v>
      </c>
      <c r="R4" s="132" t="s">
        <v>353</v>
      </c>
      <c r="W4" t="s">
        <v>354</v>
      </c>
    </row>
    <row r="5" spans="1:26" x14ac:dyDescent="0.25">
      <c r="A5" t="s">
        <v>355</v>
      </c>
      <c r="L5" t="s">
        <v>356</v>
      </c>
      <c r="Q5" s="29" t="s">
        <v>56</v>
      </c>
      <c r="R5" t="s">
        <v>357</v>
      </c>
    </row>
    <row r="6" spans="1:26" x14ac:dyDescent="0.25">
      <c r="A6" s="23">
        <v>1</v>
      </c>
      <c r="B6" t="s">
        <v>358</v>
      </c>
      <c r="L6" s="32" t="s">
        <v>359</v>
      </c>
      <c r="P6" t="s">
        <v>360</v>
      </c>
      <c r="R6" t="s">
        <v>361</v>
      </c>
      <c r="W6" t="s">
        <v>362</v>
      </c>
      <c r="Z6" t="s">
        <v>363</v>
      </c>
    </row>
    <row r="7" spans="1:26" x14ac:dyDescent="0.25">
      <c r="L7" s="32" t="s">
        <v>364</v>
      </c>
      <c r="P7" t="s">
        <v>365</v>
      </c>
      <c r="R7" t="s">
        <v>366</v>
      </c>
      <c r="W7" t="s">
        <v>367</v>
      </c>
    </row>
    <row r="8" spans="1:26" x14ac:dyDescent="0.25">
      <c r="A8" s="18" t="s">
        <v>368</v>
      </c>
      <c r="B8" t="s">
        <v>43</v>
      </c>
      <c r="C8" s="133">
        <v>0.9</v>
      </c>
      <c r="D8" t="s">
        <v>65</v>
      </c>
      <c r="E8" t="s">
        <v>369</v>
      </c>
      <c r="L8" s="32" t="s">
        <v>370</v>
      </c>
      <c r="P8" t="s">
        <v>371</v>
      </c>
      <c r="R8" t="s">
        <v>372</v>
      </c>
    </row>
    <row r="9" spans="1:26" x14ac:dyDescent="0.25">
      <c r="A9" s="18" t="s">
        <v>373</v>
      </c>
      <c r="B9" t="s">
        <v>43</v>
      </c>
      <c r="C9" s="133">
        <v>0.3</v>
      </c>
      <c r="D9" t="s">
        <v>65</v>
      </c>
      <c r="E9" t="s">
        <v>374</v>
      </c>
      <c r="W9" t="s">
        <v>375</v>
      </c>
      <c r="Z9" t="s">
        <v>376</v>
      </c>
    </row>
    <row r="10" spans="1:26" x14ac:dyDescent="0.25">
      <c r="M10" s="39" t="s">
        <v>377</v>
      </c>
      <c r="Q10" s="29" t="s">
        <v>378</v>
      </c>
      <c r="R10" t="s">
        <v>379</v>
      </c>
      <c r="W10" t="s">
        <v>380</v>
      </c>
      <c r="Z10" t="s">
        <v>381</v>
      </c>
    </row>
    <row r="11" spans="1:26" x14ac:dyDescent="0.25">
      <c r="A11" s="18" t="s">
        <v>382</v>
      </c>
      <c r="B11" t="s">
        <v>43</v>
      </c>
      <c r="C11" s="133">
        <v>0.5</v>
      </c>
      <c r="D11" t="s">
        <v>65</v>
      </c>
      <c r="E11" t="s">
        <v>383</v>
      </c>
      <c r="L11" s="132" t="s">
        <v>384</v>
      </c>
      <c r="M11" s="132"/>
      <c r="N11" s="132"/>
      <c r="O11" s="132"/>
      <c r="P11" s="132"/>
      <c r="R11" t="s">
        <v>385</v>
      </c>
    </row>
    <row r="12" spans="1:26" x14ac:dyDescent="0.25">
      <c r="C12" s="133">
        <v>0.5</v>
      </c>
      <c r="E12" t="s">
        <v>386</v>
      </c>
      <c r="L12" s="132" t="s">
        <v>387</v>
      </c>
      <c r="M12" s="132"/>
      <c r="N12" s="132"/>
      <c r="O12" s="132"/>
      <c r="P12" s="132"/>
    </row>
    <row r="13" spans="1:26" x14ac:dyDescent="0.25">
      <c r="B13" t="s">
        <v>56</v>
      </c>
      <c r="E13" t="s">
        <v>388</v>
      </c>
      <c r="Q13" s="29" t="s">
        <v>389</v>
      </c>
      <c r="R13" t="s">
        <v>390</v>
      </c>
    </row>
    <row r="14" spans="1:26" x14ac:dyDescent="0.25">
      <c r="K14">
        <v>2</v>
      </c>
      <c r="L14" t="s">
        <v>391</v>
      </c>
      <c r="R14" t="s">
        <v>392</v>
      </c>
    </row>
    <row r="15" spans="1:26" x14ac:dyDescent="0.25">
      <c r="K15" s="38" t="s">
        <v>295</v>
      </c>
      <c r="L15" s="32" t="s">
        <v>393</v>
      </c>
      <c r="R15" t="s">
        <v>394</v>
      </c>
    </row>
    <row r="16" spans="1:26" x14ac:dyDescent="0.25">
      <c r="A16" s="23">
        <v>2</v>
      </c>
      <c r="B16" s="18" t="s">
        <v>395</v>
      </c>
      <c r="L16" s="22" t="s">
        <v>396</v>
      </c>
    </row>
    <row r="17" spans="1:18" x14ac:dyDescent="0.25">
      <c r="B17" t="s">
        <v>397</v>
      </c>
      <c r="L17" s="22" t="s">
        <v>398</v>
      </c>
      <c r="Q17" s="29" t="s">
        <v>399</v>
      </c>
      <c r="R17" t="s">
        <v>400</v>
      </c>
    </row>
    <row r="18" spans="1:18" x14ac:dyDescent="0.25">
      <c r="B18" t="s">
        <v>401</v>
      </c>
      <c r="K18" s="38" t="s">
        <v>300</v>
      </c>
      <c r="L18" s="32" t="s">
        <v>402</v>
      </c>
    </row>
    <row r="19" spans="1:18" x14ac:dyDescent="0.25">
      <c r="K19" t="s">
        <v>150</v>
      </c>
      <c r="L19" t="s">
        <v>403</v>
      </c>
    </row>
    <row r="20" spans="1:18" x14ac:dyDescent="0.25">
      <c r="A20" s="23">
        <v>3</v>
      </c>
      <c r="B20" s="18" t="s">
        <v>404</v>
      </c>
    </row>
    <row r="21" spans="1:18" x14ac:dyDescent="0.25">
      <c r="B21" t="s">
        <v>405</v>
      </c>
      <c r="K21" t="s">
        <v>406</v>
      </c>
    </row>
    <row r="22" spans="1:18" x14ac:dyDescent="0.25">
      <c r="J22">
        <v>1</v>
      </c>
      <c r="K22" t="s">
        <v>407</v>
      </c>
    </row>
    <row r="23" spans="1:18" x14ac:dyDescent="0.25">
      <c r="A23" s="26">
        <v>4</v>
      </c>
      <c r="B23" t="s">
        <v>408</v>
      </c>
      <c r="J23">
        <v>2</v>
      </c>
      <c r="K23" t="s">
        <v>409</v>
      </c>
    </row>
    <row r="24" spans="1:18" x14ac:dyDescent="0.25">
      <c r="B24" t="s">
        <v>410</v>
      </c>
      <c r="K24" t="s">
        <v>411</v>
      </c>
    </row>
    <row r="25" spans="1:18" x14ac:dyDescent="0.25">
      <c r="B25" t="s">
        <v>412</v>
      </c>
      <c r="J25">
        <v>3</v>
      </c>
      <c r="K25" t="s">
        <v>413</v>
      </c>
    </row>
    <row r="26" spans="1:18" x14ac:dyDescent="0.25">
      <c r="B26" t="s">
        <v>414</v>
      </c>
      <c r="J26">
        <v>4</v>
      </c>
      <c r="K26" t="s">
        <v>415</v>
      </c>
    </row>
    <row r="27" spans="1:18" x14ac:dyDescent="0.25">
      <c r="B27" t="s">
        <v>416</v>
      </c>
    </row>
    <row r="29" spans="1:18" x14ac:dyDescent="0.25">
      <c r="F29" t="s">
        <v>396</v>
      </c>
      <c r="G29" s="18" t="s">
        <v>368</v>
      </c>
      <c r="H29" t="s">
        <v>43</v>
      </c>
      <c r="I29" s="133">
        <v>0.9</v>
      </c>
      <c r="J29" t="s">
        <v>65</v>
      </c>
      <c r="K29" t="s">
        <v>369</v>
      </c>
    </row>
    <row r="30" spans="1:18" x14ac:dyDescent="0.25">
      <c r="F30" t="s">
        <v>398</v>
      </c>
      <c r="G30" t="s">
        <v>417</v>
      </c>
    </row>
    <row r="33" spans="6:7" x14ac:dyDescent="0.25">
      <c r="F33" t="s">
        <v>396</v>
      </c>
      <c r="G33" t="s">
        <v>418</v>
      </c>
    </row>
    <row r="34" spans="6:7" x14ac:dyDescent="0.25">
      <c r="F34" t="s">
        <v>398</v>
      </c>
      <c r="G34" t="s">
        <v>419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C38"/>
  <sheetViews>
    <sheetView workbookViewId="0">
      <selection activeCell="G19" sqref="G19"/>
    </sheetView>
  </sheetViews>
  <sheetFormatPr defaultRowHeight="15" x14ac:dyDescent="0.25"/>
  <cols>
    <col min="17" max="17" width="13.42578125" customWidth="1"/>
    <col min="28" max="28" width="12.28515625" bestFit="1" customWidth="1"/>
  </cols>
  <sheetData>
    <row r="1" spans="1:29" x14ac:dyDescent="0.25">
      <c r="H1" t="s">
        <v>420</v>
      </c>
    </row>
    <row r="5" spans="1:29" x14ac:dyDescent="0.25">
      <c r="C5" t="s">
        <v>421</v>
      </c>
      <c r="P5" t="s">
        <v>422</v>
      </c>
    </row>
    <row r="6" spans="1:29" ht="45" customHeight="1" x14ac:dyDescent="0.25">
      <c r="B6" s="180" t="s">
        <v>423</v>
      </c>
      <c r="C6" s="180"/>
      <c r="D6" s="180"/>
      <c r="E6" s="180"/>
      <c r="O6" s="28" t="s">
        <v>15</v>
      </c>
      <c r="P6" s="177" t="s">
        <v>424</v>
      </c>
      <c r="Q6" s="181"/>
      <c r="R6" s="181"/>
    </row>
    <row r="7" spans="1:29" x14ac:dyDescent="0.25">
      <c r="A7" s="29" t="s">
        <v>15</v>
      </c>
      <c r="B7" t="s">
        <v>425</v>
      </c>
    </row>
    <row r="10" spans="1:29" x14ac:dyDescent="0.25">
      <c r="H10" s="1"/>
      <c r="I10" s="182" t="s">
        <v>16</v>
      </c>
      <c r="J10" s="182"/>
      <c r="K10" s="3"/>
      <c r="AB10" t="s">
        <v>426</v>
      </c>
      <c r="AC10">
        <v>1000</v>
      </c>
    </row>
    <row r="11" spans="1:29" x14ac:dyDescent="0.25">
      <c r="H11" s="4">
        <v>1</v>
      </c>
      <c r="I11" t="s">
        <v>427</v>
      </c>
      <c r="K11" s="30" t="s">
        <v>428</v>
      </c>
      <c r="P11" t="s">
        <v>429</v>
      </c>
      <c r="T11" s="31" t="s">
        <v>430</v>
      </c>
      <c r="AB11" t="s">
        <v>431</v>
      </c>
      <c r="AC11">
        <v>100</v>
      </c>
    </row>
    <row r="12" spans="1:29" x14ac:dyDescent="0.25">
      <c r="H12" s="10">
        <v>2</v>
      </c>
      <c r="I12" s="11" t="s">
        <v>432</v>
      </c>
      <c r="J12" s="11"/>
      <c r="K12" s="12"/>
      <c r="AB12" t="s">
        <v>433</v>
      </c>
      <c r="AC12">
        <v>1</v>
      </c>
    </row>
    <row r="13" spans="1:29" x14ac:dyDescent="0.25">
      <c r="H13" s="1"/>
      <c r="I13" s="182" t="s">
        <v>434</v>
      </c>
      <c r="J13" s="182"/>
      <c r="K13" s="3"/>
      <c r="N13" s="21" t="s">
        <v>435</v>
      </c>
      <c r="AB13" t="s">
        <v>436</v>
      </c>
      <c r="AC13" s="76">
        <f>AC12/AC11</f>
        <v>0.01</v>
      </c>
    </row>
    <row r="14" spans="1:29" x14ac:dyDescent="0.25">
      <c r="H14" s="4" t="s">
        <v>437</v>
      </c>
      <c r="K14" s="5"/>
      <c r="N14" s="32" t="s">
        <v>438</v>
      </c>
      <c r="AC14">
        <f>AC10*AC13</f>
        <v>10</v>
      </c>
    </row>
    <row r="15" spans="1:29" x14ac:dyDescent="0.25">
      <c r="H15" s="16" t="s">
        <v>439</v>
      </c>
      <c r="K15" s="5"/>
      <c r="N15" s="32" t="s">
        <v>440</v>
      </c>
    </row>
    <row r="16" spans="1:29" x14ac:dyDescent="0.25">
      <c r="H16" s="33" t="s">
        <v>441</v>
      </c>
      <c r="I16" s="11"/>
      <c r="J16" s="11"/>
      <c r="K16" s="12"/>
      <c r="N16" s="32" t="s">
        <v>442</v>
      </c>
      <c r="T16" t="s">
        <v>443</v>
      </c>
    </row>
    <row r="17" spans="1:16" x14ac:dyDescent="0.25">
      <c r="N17" s="32" t="s">
        <v>444</v>
      </c>
    </row>
    <row r="18" spans="1:16" x14ac:dyDescent="0.25">
      <c r="N18" s="32" t="s">
        <v>445</v>
      </c>
    </row>
    <row r="20" spans="1:16" x14ac:dyDescent="0.25">
      <c r="B20" t="s">
        <v>446</v>
      </c>
      <c r="E20" t="s">
        <v>447</v>
      </c>
      <c r="L20" t="s">
        <v>448</v>
      </c>
    </row>
    <row r="21" spans="1:16" x14ac:dyDescent="0.25">
      <c r="A21">
        <v>1</v>
      </c>
      <c r="B21" t="s">
        <v>449</v>
      </c>
      <c r="H21" t="s">
        <v>450</v>
      </c>
      <c r="K21" s="29" t="s">
        <v>451</v>
      </c>
      <c r="L21" t="s">
        <v>452</v>
      </c>
    </row>
    <row r="22" spans="1:16" x14ac:dyDescent="0.25">
      <c r="A22">
        <v>2</v>
      </c>
      <c r="B22" t="s">
        <v>453</v>
      </c>
      <c r="K22">
        <v>1</v>
      </c>
      <c r="L22" t="s">
        <v>454</v>
      </c>
    </row>
    <row r="23" spans="1:16" x14ac:dyDescent="0.25">
      <c r="A23">
        <v>3</v>
      </c>
      <c r="B23" t="s">
        <v>455</v>
      </c>
      <c r="K23">
        <v>2</v>
      </c>
      <c r="L23" t="s">
        <v>456</v>
      </c>
    </row>
    <row r="24" spans="1:16" x14ac:dyDescent="0.25">
      <c r="B24" s="34" t="s">
        <v>457</v>
      </c>
      <c r="F24" s="31" t="s">
        <v>458</v>
      </c>
    </row>
    <row r="25" spans="1:16" x14ac:dyDescent="0.25">
      <c r="B25" s="34" t="s">
        <v>459</v>
      </c>
      <c r="F25" s="31" t="s">
        <v>460</v>
      </c>
      <c r="K25" s="35" t="s">
        <v>461</v>
      </c>
      <c r="L25" s="23" t="s">
        <v>462</v>
      </c>
      <c r="M25" s="23"/>
      <c r="N25" s="23"/>
      <c r="O25" s="23"/>
      <c r="P25" s="23"/>
    </row>
    <row r="26" spans="1:16" x14ac:dyDescent="0.25">
      <c r="B26" s="34" t="s">
        <v>463</v>
      </c>
      <c r="F26" s="31" t="s">
        <v>464</v>
      </c>
      <c r="K26" s="23"/>
      <c r="L26" s="23" t="s">
        <v>465</v>
      </c>
      <c r="M26" s="23"/>
      <c r="N26" s="23"/>
      <c r="O26" s="23"/>
      <c r="P26" s="23"/>
    </row>
    <row r="27" spans="1:16" x14ac:dyDescent="0.25">
      <c r="B27" s="34" t="s">
        <v>466</v>
      </c>
      <c r="F27" s="31" t="s">
        <v>365</v>
      </c>
    </row>
    <row r="28" spans="1:16" x14ac:dyDescent="0.25">
      <c r="B28" s="34" t="s">
        <v>467</v>
      </c>
      <c r="F28" s="31" t="s">
        <v>468</v>
      </c>
    </row>
    <row r="31" spans="1:16" x14ac:dyDescent="0.25">
      <c r="A31" s="36" t="s">
        <v>469</v>
      </c>
    </row>
    <row r="32" spans="1:16" x14ac:dyDescent="0.25">
      <c r="A32" t="s">
        <v>470</v>
      </c>
    </row>
    <row r="33" spans="1:1" x14ac:dyDescent="0.25">
      <c r="A33" t="s">
        <v>471</v>
      </c>
    </row>
    <row r="34" spans="1:1" x14ac:dyDescent="0.25">
      <c r="A34" t="s">
        <v>472</v>
      </c>
    </row>
    <row r="35" spans="1:1" x14ac:dyDescent="0.25">
      <c r="A35" t="s">
        <v>473</v>
      </c>
    </row>
    <row r="36" spans="1:1" x14ac:dyDescent="0.25">
      <c r="A36" t="s">
        <v>474</v>
      </c>
    </row>
    <row r="37" spans="1:1" x14ac:dyDescent="0.25">
      <c r="A37" t="s">
        <v>475</v>
      </c>
    </row>
    <row r="38" spans="1:1" x14ac:dyDescent="0.25">
      <c r="A38" t="s">
        <v>476</v>
      </c>
    </row>
  </sheetData>
  <mergeCells count="4">
    <mergeCell ref="B6:E6"/>
    <mergeCell ref="P6:R6"/>
    <mergeCell ref="I10:J10"/>
    <mergeCell ref="I13:J13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48"/>
  <sheetViews>
    <sheetView workbookViewId="0">
      <selection activeCell="H21" sqref="H21"/>
    </sheetView>
  </sheetViews>
  <sheetFormatPr defaultRowHeight="15" x14ac:dyDescent="0.25"/>
  <cols>
    <col min="1" max="1" width="10" bestFit="1" customWidth="1"/>
    <col min="2" max="2" width="9.140625" customWidth="1"/>
    <col min="15" max="15" width="10.5703125" bestFit="1" customWidth="1"/>
    <col min="20" max="20" width="10.85546875" customWidth="1"/>
  </cols>
  <sheetData>
    <row r="1" spans="1:24" x14ac:dyDescent="0.25">
      <c r="E1" t="s">
        <v>477</v>
      </c>
    </row>
    <row r="3" spans="1:24" x14ac:dyDescent="0.25">
      <c r="B3" s="21" t="s">
        <v>478</v>
      </c>
      <c r="K3" s="21" t="s">
        <v>479</v>
      </c>
      <c r="M3" t="s">
        <v>480</v>
      </c>
      <c r="Q3" s="41" t="s">
        <v>481</v>
      </c>
    </row>
    <row r="5" spans="1:24" x14ac:dyDescent="0.25">
      <c r="A5" t="s">
        <v>482</v>
      </c>
      <c r="B5" t="s">
        <v>483</v>
      </c>
      <c r="H5" s="39" t="s">
        <v>484</v>
      </c>
      <c r="N5" s="39" t="s">
        <v>485</v>
      </c>
      <c r="Q5" t="s">
        <v>486</v>
      </c>
    </row>
    <row r="6" spans="1:24" x14ac:dyDescent="0.25">
      <c r="B6" t="s">
        <v>487</v>
      </c>
      <c r="H6" s="21" t="s">
        <v>488</v>
      </c>
      <c r="K6" t="s">
        <v>489</v>
      </c>
      <c r="N6" s="21" t="s">
        <v>490</v>
      </c>
      <c r="Q6" t="s">
        <v>491</v>
      </c>
    </row>
    <row r="7" spans="1:24" x14ac:dyDescent="0.25">
      <c r="H7" t="s">
        <v>492</v>
      </c>
    </row>
    <row r="8" spans="1:24" x14ac:dyDescent="0.25">
      <c r="K8" t="s">
        <v>493</v>
      </c>
      <c r="Q8" s="21" t="s">
        <v>494</v>
      </c>
    </row>
    <row r="9" spans="1:24" x14ac:dyDescent="0.25">
      <c r="B9" t="s">
        <v>495</v>
      </c>
      <c r="E9" t="s">
        <v>496</v>
      </c>
      <c r="J9" s="38" t="s">
        <v>497</v>
      </c>
      <c r="K9" t="s">
        <v>498</v>
      </c>
      <c r="Q9" s="21" t="s">
        <v>499</v>
      </c>
    </row>
    <row r="10" spans="1:24" x14ac:dyDescent="0.25">
      <c r="K10" t="s">
        <v>500</v>
      </c>
      <c r="Q10" s="18" t="s">
        <v>501</v>
      </c>
      <c r="R10" s="18"/>
      <c r="S10" s="18"/>
      <c r="T10" s="18"/>
      <c r="U10" s="18"/>
      <c r="V10" s="18"/>
      <c r="W10" s="18"/>
      <c r="X10" s="18"/>
    </row>
    <row r="11" spans="1:24" x14ac:dyDescent="0.25">
      <c r="Q11" s="18" t="s">
        <v>502</v>
      </c>
      <c r="R11" s="18"/>
      <c r="S11" s="18"/>
      <c r="T11" s="18"/>
      <c r="U11" s="18"/>
      <c r="V11" s="18"/>
      <c r="W11" s="18"/>
      <c r="X11" s="18"/>
    </row>
    <row r="12" spans="1:24" x14ac:dyDescent="0.25">
      <c r="C12" s="183" t="s">
        <v>503</v>
      </c>
      <c r="D12" s="183"/>
      <c r="J12" t="s">
        <v>504</v>
      </c>
      <c r="K12" t="s">
        <v>365</v>
      </c>
      <c r="Q12" s="18" t="s">
        <v>505</v>
      </c>
      <c r="R12" s="18"/>
      <c r="S12" s="18"/>
      <c r="T12" s="18"/>
      <c r="U12" s="18"/>
      <c r="V12" s="18"/>
      <c r="W12" s="18"/>
      <c r="X12" s="18"/>
    </row>
    <row r="13" spans="1:24" x14ac:dyDescent="0.25">
      <c r="J13" t="s">
        <v>506</v>
      </c>
      <c r="K13" t="s">
        <v>365</v>
      </c>
      <c r="L13" t="s">
        <v>507</v>
      </c>
      <c r="Q13" s="18" t="s">
        <v>508</v>
      </c>
      <c r="R13" s="18"/>
      <c r="S13" s="18"/>
      <c r="T13" s="18"/>
      <c r="U13" s="18"/>
      <c r="V13" s="18"/>
      <c r="W13" s="18"/>
      <c r="X13" s="18"/>
    </row>
    <row r="14" spans="1:24" x14ac:dyDescent="0.25">
      <c r="A14" t="s">
        <v>493</v>
      </c>
      <c r="C14" t="s">
        <v>509</v>
      </c>
      <c r="F14" s="40" t="s">
        <v>510</v>
      </c>
      <c r="H14" s="41" t="s">
        <v>511</v>
      </c>
      <c r="J14" t="s">
        <v>512</v>
      </c>
      <c r="K14" t="s">
        <v>365</v>
      </c>
      <c r="Q14" s="42" t="s">
        <v>513</v>
      </c>
      <c r="R14" s="18"/>
      <c r="S14" s="42" t="s">
        <v>514</v>
      </c>
      <c r="T14" s="18"/>
      <c r="U14" s="18"/>
      <c r="V14" s="18"/>
      <c r="W14" s="18"/>
      <c r="X14" s="18"/>
    </row>
    <row r="15" spans="1:24" x14ac:dyDescent="0.25">
      <c r="Q15" s="42" t="s">
        <v>515</v>
      </c>
      <c r="R15" s="18"/>
      <c r="S15" s="42" t="s">
        <v>516</v>
      </c>
      <c r="T15" s="18"/>
      <c r="U15" s="42" t="s">
        <v>517</v>
      </c>
      <c r="V15" s="18"/>
      <c r="W15" s="18"/>
      <c r="X15" s="18"/>
    </row>
    <row r="16" spans="1:24" x14ac:dyDescent="0.25">
      <c r="J16" t="s">
        <v>504</v>
      </c>
      <c r="K16" t="s">
        <v>365</v>
      </c>
      <c r="Q16" s="18"/>
      <c r="R16" s="18"/>
      <c r="S16" s="18"/>
      <c r="T16" s="18"/>
      <c r="U16" s="42" t="s">
        <v>514</v>
      </c>
      <c r="V16" s="18"/>
      <c r="W16" s="18"/>
      <c r="X16" s="18"/>
    </row>
    <row r="17" spans="1:24" x14ac:dyDescent="0.25">
      <c r="C17" s="168" t="s">
        <v>518</v>
      </c>
      <c r="D17" s="168"/>
      <c r="J17" t="s">
        <v>506</v>
      </c>
      <c r="K17" t="s">
        <v>519</v>
      </c>
      <c r="L17" t="s">
        <v>488</v>
      </c>
      <c r="Q17" s="18"/>
      <c r="R17" s="18"/>
      <c r="S17" s="18"/>
      <c r="T17" s="18"/>
      <c r="U17" s="42" t="s">
        <v>520</v>
      </c>
      <c r="V17" s="18"/>
      <c r="W17" s="18"/>
      <c r="X17" s="18"/>
    </row>
    <row r="18" spans="1:24" x14ac:dyDescent="0.25">
      <c r="J18" t="s">
        <v>512</v>
      </c>
      <c r="K18" t="s">
        <v>519</v>
      </c>
    </row>
    <row r="19" spans="1:24" x14ac:dyDescent="0.25">
      <c r="B19" t="s">
        <v>365</v>
      </c>
      <c r="E19" t="s">
        <v>521</v>
      </c>
      <c r="Q19" s="21" t="s">
        <v>522</v>
      </c>
    </row>
    <row r="20" spans="1:24" x14ac:dyDescent="0.25">
      <c r="B20" t="s">
        <v>507</v>
      </c>
      <c r="E20" t="s">
        <v>523</v>
      </c>
      <c r="J20" t="s">
        <v>504</v>
      </c>
      <c r="K20" t="s">
        <v>365</v>
      </c>
      <c r="Q20" s="42" t="s">
        <v>524</v>
      </c>
      <c r="R20" s="18"/>
    </row>
    <row r="21" spans="1:24" x14ac:dyDescent="0.25">
      <c r="J21" t="s">
        <v>506</v>
      </c>
      <c r="K21" t="s">
        <v>365</v>
      </c>
      <c r="L21" t="s">
        <v>488</v>
      </c>
      <c r="Q21" s="42" t="s">
        <v>525</v>
      </c>
      <c r="R21" s="18"/>
    </row>
    <row r="22" spans="1:24" x14ac:dyDescent="0.25">
      <c r="J22" t="s">
        <v>512</v>
      </c>
      <c r="K22" t="s">
        <v>519</v>
      </c>
      <c r="Q22" s="18"/>
      <c r="R22" s="18"/>
    </row>
    <row r="23" spans="1:24" x14ac:dyDescent="0.25">
      <c r="Q23" s="18" t="s">
        <v>526</v>
      </c>
      <c r="R23" s="18"/>
    </row>
    <row r="24" spans="1:24" x14ac:dyDescent="0.25">
      <c r="B24" s="21" t="s">
        <v>527</v>
      </c>
      <c r="D24" s="41" t="s">
        <v>481</v>
      </c>
      <c r="J24" t="s">
        <v>504</v>
      </c>
      <c r="K24" t="s">
        <v>365</v>
      </c>
      <c r="Q24" s="18"/>
      <c r="R24" s="18"/>
    </row>
    <row r="25" spans="1:24" x14ac:dyDescent="0.25">
      <c r="J25" t="s">
        <v>506</v>
      </c>
      <c r="K25" t="s">
        <v>519</v>
      </c>
      <c r="L25" t="s">
        <v>488</v>
      </c>
    </row>
    <row r="26" spans="1:24" x14ac:dyDescent="0.25">
      <c r="A26" s="22" t="s">
        <v>528</v>
      </c>
      <c r="B26" t="s">
        <v>529</v>
      </c>
      <c r="J26" t="s">
        <v>512</v>
      </c>
      <c r="K26" t="s">
        <v>365</v>
      </c>
    </row>
    <row r="27" spans="1:24" x14ac:dyDescent="0.25">
      <c r="A27" s="22" t="s">
        <v>530</v>
      </c>
      <c r="B27" t="s">
        <v>531</v>
      </c>
    </row>
    <row r="28" spans="1:24" x14ac:dyDescent="0.25">
      <c r="J28" t="s">
        <v>504</v>
      </c>
      <c r="K28" t="s">
        <v>519</v>
      </c>
    </row>
    <row r="29" spans="1:24" x14ac:dyDescent="0.25">
      <c r="A29" s="22" t="s">
        <v>532</v>
      </c>
      <c r="B29" t="s">
        <v>533</v>
      </c>
      <c r="J29" t="s">
        <v>506</v>
      </c>
      <c r="K29" t="s">
        <v>519</v>
      </c>
      <c r="L29" t="s">
        <v>534</v>
      </c>
    </row>
    <row r="30" spans="1:24" x14ac:dyDescent="0.25">
      <c r="A30" s="22" t="s">
        <v>535</v>
      </c>
      <c r="B30" t="s">
        <v>536</v>
      </c>
      <c r="J30" t="s">
        <v>512</v>
      </c>
      <c r="K30" t="s">
        <v>519</v>
      </c>
    </row>
    <row r="31" spans="1:24" x14ac:dyDescent="0.25">
      <c r="O31" t="s">
        <v>537</v>
      </c>
      <c r="P31" t="s">
        <v>538</v>
      </c>
    </row>
    <row r="32" spans="1:24" x14ac:dyDescent="0.25">
      <c r="O32" t="s">
        <v>537</v>
      </c>
      <c r="P32" t="str" cm="1">
        <f t="array" aca="1" ref="P32" ca="1">MID(O32,
FIND(LEFT(TRIM(O32),1),O32),
(LEN(O32)-MATCH(RIGHT(TRIM(O32),1),INDEX(MID(O32,LEN(O32)-ROW(INDIRECT("1:"&amp;LEN(O32)))+1,1),0),0)-FIND(LEFT(TRIM(O32),1),O32)+2))</f>
        <v>AYZ  1234</v>
      </c>
    </row>
    <row r="33" spans="1:5" x14ac:dyDescent="0.25">
      <c r="B33" s="21" t="s">
        <v>539</v>
      </c>
      <c r="E33" s="41" t="s">
        <v>481</v>
      </c>
    </row>
    <row r="34" spans="1:5" x14ac:dyDescent="0.25">
      <c r="B34" t="s">
        <v>540</v>
      </c>
      <c r="C34" t="s">
        <v>541</v>
      </c>
    </row>
    <row r="35" spans="1:5" x14ac:dyDescent="0.25">
      <c r="B35" t="s">
        <v>542</v>
      </c>
      <c r="C35" t="s">
        <v>543</v>
      </c>
    </row>
    <row r="38" spans="1:5" x14ac:dyDescent="0.25">
      <c r="A38" s="21" t="s">
        <v>544</v>
      </c>
    </row>
    <row r="39" spans="1:5" x14ac:dyDescent="0.25">
      <c r="A39" s="18" t="s">
        <v>545</v>
      </c>
    </row>
    <row r="40" spans="1:5" x14ac:dyDescent="0.25">
      <c r="A40" s="18" t="s">
        <v>546</v>
      </c>
    </row>
    <row r="41" spans="1:5" x14ac:dyDescent="0.25">
      <c r="A41" s="18" t="s">
        <v>547</v>
      </c>
    </row>
    <row r="42" spans="1:5" x14ac:dyDescent="0.25">
      <c r="A42" s="42" t="s">
        <v>548</v>
      </c>
    </row>
    <row r="43" spans="1:5" x14ac:dyDescent="0.25">
      <c r="A43" s="42" t="s">
        <v>549</v>
      </c>
    </row>
    <row r="44" spans="1:5" x14ac:dyDescent="0.25">
      <c r="A44" s="18" t="s">
        <v>550</v>
      </c>
    </row>
    <row r="45" spans="1:5" x14ac:dyDescent="0.25">
      <c r="A45" s="42" t="s">
        <v>551</v>
      </c>
    </row>
    <row r="46" spans="1:5" x14ac:dyDescent="0.25">
      <c r="A46" s="42" t="s">
        <v>552</v>
      </c>
    </row>
    <row r="47" spans="1:5" x14ac:dyDescent="0.25">
      <c r="A47" s="42" t="s">
        <v>553</v>
      </c>
    </row>
    <row r="48" spans="1:5" x14ac:dyDescent="0.25">
      <c r="A48" s="42" t="s">
        <v>554</v>
      </c>
    </row>
  </sheetData>
  <mergeCells count="2">
    <mergeCell ref="C12:D12"/>
    <mergeCell ref="C17:D1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53"/>
  <sheetViews>
    <sheetView workbookViewId="0">
      <selection activeCell="H19" sqref="H19"/>
    </sheetView>
  </sheetViews>
  <sheetFormatPr defaultRowHeight="15" x14ac:dyDescent="0.25"/>
  <cols>
    <col min="19" max="19" width="10.140625" bestFit="1" customWidth="1"/>
    <col min="29" max="29" width="10.140625" customWidth="1"/>
    <col min="35" max="35" width="9.140625" bestFit="1" customWidth="1"/>
    <col min="38" max="38" width="9.140625" bestFit="1" customWidth="1"/>
    <col min="40" max="40" width="8.85546875" bestFit="1" customWidth="1"/>
  </cols>
  <sheetData>
    <row r="1" spans="1:30" x14ac:dyDescent="0.25">
      <c r="H1" t="s">
        <v>555</v>
      </c>
    </row>
    <row r="4" spans="1:30" x14ac:dyDescent="0.25">
      <c r="C4" t="s">
        <v>556</v>
      </c>
      <c r="N4" t="s">
        <v>557</v>
      </c>
    </row>
    <row r="5" spans="1:30" ht="27.6" customHeight="1" x14ac:dyDescent="0.25">
      <c r="C5" s="177" t="s">
        <v>558</v>
      </c>
      <c r="D5" s="177"/>
      <c r="E5" s="177"/>
      <c r="F5" s="177"/>
      <c r="G5" s="177"/>
      <c r="N5" s="177" t="s">
        <v>559</v>
      </c>
      <c r="O5" s="177"/>
      <c r="P5" s="177"/>
      <c r="Q5" s="177"/>
      <c r="R5" s="177"/>
      <c r="S5" s="177"/>
    </row>
    <row r="6" spans="1:30" x14ac:dyDescent="0.25">
      <c r="B6" s="29" t="s">
        <v>15</v>
      </c>
      <c r="C6" t="s">
        <v>560</v>
      </c>
      <c r="M6" s="29" t="s">
        <v>561</v>
      </c>
      <c r="N6" t="s">
        <v>562</v>
      </c>
    </row>
    <row r="7" spans="1:30" x14ac:dyDescent="0.25">
      <c r="N7" s="32" t="s">
        <v>563</v>
      </c>
    </row>
    <row r="8" spans="1:30" x14ac:dyDescent="0.25">
      <c r="C8" t="s">
        <v>564</v>
      </c>
      <c r="N8" s="32" t="s">
        <v>565</v>
      </c>
    </row>
    <row r="9" spans="1:30" x14ac:dyDescent="0.25">
      <c r="N9" s="32" t="s">
        <v>566</v>
      </c>
    </row>
    <row r="11" spans="1:30" x14ac:dyDescent="0.25">
      <c r="B11" t="s">
        <v>567</v>
      </c>
      <c r="F11" t="s">
        <v>568</v>
      </c>
    </row>
    <row r="12" spans="1:30" x14ac:dyDescent="0.25">
      <c r="B12" t="s">
        <v>569</v>
      </c>
      <c r="P12" t="s">
        <v>570</v>
      </c>
      <c r="V12" t="s">
        <v>571</v>
      </c>
      <c r="AC12" s="21" t="s">
        <v>572</v>
      </c>
    </row>
    <row r="13" spans="1:30" x14ac:dyDescent="0.25">
      <c r="H13" s="18" t="s">
        <v>573</v>
      </c>
      <c r="I13" s="18"/>
      <c r="J13" s="18"/>
      <c r="K13" s="18"/>
      <c r="L13" s="18"/>
      <c r="M13" s="18"/>
      <c r="AC13" s="18" t="s">
        <v>574</v>
      </c>
      <c r="AD13" s="42" t="s">
        <v>575</v>
      </c>
    </row>
    <row r="14" spans="1:30" x14ac:dyDescent="0.25">
      <c r="H14" s="18"/>
      <c r="I14" s="18"/>
      <c r="J14" s="18"/>
      <c r="K14" s="18"/>
      <c r="L14" s="18"/>
      <c r="M14" s="18"/>
      <c r="AC14" s="18" t="s">
        <v>576</v>
      </c>
      <c r="AD14" s="18" t="s">
        <v>577</v>
      </c>
    </row>
    <row r="15" spans="1:30" x14ac:dyDescent="0.25">
      <c r="A15" t="s">
        <v>578</v>
      </c>
      <c r="E15" t="s">
        <v>579</v>
      </c>
      <c r="H15" s="18"/>
      <c r="I15" s="18" t="s">
        <v>580</v>
      </c>
      <c r="J15" s="18"/>
      <c r="K15" s="18"/>
      <c r="L15" s="18"/>
      <c r="M15" s="18"/>
      <c r="AC15" s="18"/>
      <c r="AD15" s="42" t="s">
        <v>581</v>
      </c>
    </row>
    <row r="16" spans="1:30" x14ac:dyDescent="0.25">
      <c r="A16" t="s">
        <v>569</v>
      </c>
      <c r="E16" t="s">
        <v>582</v>
      </c>
      <c r="H16" s="18"/>
      <c r="I16" s="18" t="s">
        <v>583</v>
      </c>
      <c r="J16" s="18"/>
      <c r="K16" s="18"/>
      <c r="L16" s="18"/>
      <c r="M16" s="18"/>
      <c r="AC16" s="18"/>
      <c r="AD16" s="42" t="s">
        <v>584</v>
      </c>
    </row>
    <row r="17" spans="1:31" ht="27.6" customHeight="1" x14ac:dyDescent="0.25">
      <c r="A17" s="178" t="s">
        <v>585</v>
      </c>
      <c r="B17" s="184"/>
      <c r="C17" s="184"/>
      <c r="E17" t="s">
        <v>586</v>
      </c>
      <c r="AC17" s="18"/>
      <c r="AD17" s="51" t="s">
        <v>587</v>
      </c>
    </row>
    <row r="18" spans="1:31" x14ac:dyDescent="0.25">
      <c r="AC18" s="18" t="s">
        <v>588</v>
      </c>
      <c r="AD18" s="18"/>
    </row>
    <row r="19" spans="1:31" x14ac:dyDescent="0.25">
      <c r="O19" s="29" t="s">
        <v>589</v>
      </c>
      <c r="P19" t="s">
        <v>590</v>
      </c>
      <c r="AC19" s="18"/>
      <c r="AD19" s="18" t="s">
        <v>591</v>
      </c>
    </row>
    <row r="20" spans="1:31" x14ac:dyDescent="0.25">
      <c r="A20" s="18" t="s">
        <v>592</v>
      </c>
      <c r="P20" t="s">
        <v>593</v>
      </c>
      <c r="AC20" s="18"/>
      <c r="AD20" s="42" t="s">
        <v>594</v>
      </c>
    </row>
    <row r="21" spans="1:31" x14ac:dyDescent="0.25">
      <c r="A21" s="42" t="s">
        <v>595</v>
      </c>
      <c r="P21" t="s">
        <v>596</v>
      </c>
    </row>
    <row r="22" spans="1:31" x14ac:dyDescent="0.25">
      <c r="A22" s="42" t="s">
        <v>597</v>
      </c>
      <c r="AD22" s="18" t="s">
        <v>598</v>
      </c>
    </row>
    <row r="23" spans="1:31" x14ac:dyDescent="0.25">
      <c r="A23" s="42" t="s">
        <v>599</v>
      </c>
      <c r="P23" t="s">
        <v>560</v>
      </c>
      <c r="R23" s="43">
        <v>100000</v>
      </c>
      <c r="AD23" s="42" t="s">
        <v>600</v>
      </c>
    </row>
    <row r="24" spans="1:31" x14ac:dyDescent="0.25">
      <c r="A24" s="42" t="s">
        <v>601</v>
      </c>
      <c r="Q24" t="s">
        <v>141</v>
      </c>
      <c r="S24" s="44">
        <v>92000</v>
      </c>
      <c r="U24" s="29" t="s">
        <v>602</v>
      </c>
      <c r="V24" t="s">
        <v>603</v>
      </c>
      <c r="AD24" s="42" t="s">
        <v>604</v>
      </c>
    </row>
    <row r="25" spans="1:31" x14ac:dyDescent="0.25">
      <c r="A25" s="42" t="s">
        <v>605</v>
      </c>
      <c r="Q25" t="s">
        <v>606</v>
      </c>
      <c r="S25" s="44">
        <v>8000</v>
      </c>
      <c r="V25" t="s">
        <v>607</v>
      </c>
      <c r="AD25" s="42" t="s">
        <v>608</v>
      </c>
    </row>
    <row r="26" spans="1:31" x14ac:dyDescent="0.25">
      <c r="P26" t="s">
        <v>609</v>
      </c>
      <c r="R26" t="s">
        <v>540</v>
      </c>
      <c r="S26" s="44">
        <v>12000</v>
      </c>
      <c r="V26" t="s">
        <v>610</v>
      </c>
    </row>
    <row r="27" spans="1:31" x14ac:dyDescent="0.25">
      <c r="P27" t="s">
        <v>611</v>
      </c>
      <c r="R27" t="s">
        <v>542</v>
      </c>
      <c r="S27" s="44">
        <v>12000</v>
      </c>
    </row>
    <row r="28" spans="1:31" x14ac:dyDescent="0.25">
      <c r="V28" s="18" t="s">
        <v>612</v>
      </c>
      <c r="W28" s="18"/>
      <c r="X28" s="18" t="s">
        <v>613</v>
      </c>
      <c r="Y28" s="18" t="s">
        <v>614</v>
      </c>
      <c r="Z28" s="18"/>
      <c r="AA28" s="18"/>
      <c r="AB28" s="18"/>
      <c r="AC28" s="18"/>
      <c r="AD28" s="18"/>
      <c r="AE28" s="18"/>
    </row>
    <row r="29" spans="1:31" x14ac:dyDescent="0.25">
      <c r="V29" s="18" t="s">
        <v>615</v>
      </c>
      <c r="W29" s="18" t="s">
        <v>616</v>
      </c>
      <c r="X29" s="18" t="s">
        <v>617</v>
      </c>
      <c r="Y29" s="18"/>
      <c r="Z29" s="18"/>
      <c r="AA29" s="18" t="s">
        <v>618</v>
      </c>
      <c r="AB29" s="18"/>
      <c r="AC29" s="18"/>
      <c r="AD29" s="18"/>
      <c r="AE29" s="18"/>
    </row>
    <row r="30" spans="1:31" x14ac:dyDescent="0.25">
      <c r="A30" s="21" t="s">
        <v>619</v>
      </c>
      <c r="V30" s="18"/>
      <c r="W30" s="18"/>
      <c r="X30" s="18"/>
      <c r="Y30" s="18"/>
      <c r="Z30" s="18"/>
      <c r="AA30" s="18" t="s">
        <v>620</v>
      </c>
      <c r="AB30" s="18"/>
      <c r="AC30" s="18" t="s">
        <v>621</v>
      </c>
      <c r="AD30" s="18"/>
      <c r="AE30" s="18"/>
    </row>
    <row r="31" spans="1:31" x14ac:dyDescent="0.25">
      <c r="A31" s="21" t="s">
        <v>622</v>
      </c>
      <c r="V31" s="18"/>
      <c r="W31" s="18"/>
      <c r="X31" s="18"/>
      <c r="Y31" s="18"/>
      <c r="Z31" s="18"/>
      <c r="AA31" s="18" t="s">
        <v>623</v>
      </c>
      <c r="AB31" s="18"/>
      <c r="AC31" s="18"/>
      <c r="AD31" s="18"/>
      <c r="AE31" s="18"/>
    </row>
    <row r="32" spans="1:31" x14ac:dyDescent="0.25">
      <c r="A32" s="42" t="s">
        <v>624</v>
      </c>
    </row>
    <row r="33" spans="1:41" x14ac:dyDescent="0.25">
      <c r="A33" s="42" t="s">
        <v>625</v>
      </c>
      <c r="AI33" t="s">
        <v>626</v>
      </c>
      <c r="AL33" t="s">
        <v>627</v>
      </c>
      <c r="AN33" t="s">
        <v>628</v>
      </c>
    </row>
    <row r="34" spans="1:41" x14ac:dyDescent="0.25">
      <c r="A34" s="42" t="s">
        <v>629</v>
      </c>
      <c r="AF34" t="s">
        <v>630</v>
      </c>
      <c r="AI34" s="44">
        <v>2000</v>
      </c>
      <c r="AJ34" s="44"/>
      <c r="AK34" s="44"/>
      <c r="AL34" s="44">
        <v>2600</v>
      </c>
      <c r="AM34" s="44"/>
      <c r="AN34" s="44">
        <f>AL34-AI34</f>
        <v>600</v>
      </c>
    </row>
    <row r="35" spans="1:41" x14ac:dyDescent="0.25">
      <c r="A35" s="42" t="s">
        <v>631</v>
      </c>
      <c r="AF35" t="s">
        <v>632</v>
      </c>
      <c r="AI35" s="45">
        <f>AI34*0.1</f>
        <v>200</v>
      </c>
      <c r="AL35" s="44">
        <f>AL34*0.1</f>
        <v>260</v>
      </c>
      <c r="AN35" s="44">
        <f>AL35-AI35</f>
        <v>60</v>
      </c>
    </row>
    <row r="36" spans="1:41" x14ac:dyDescent="0.25">
      <c r="A36" s="42" t="s">
        <v>633</v>
      </c>
      <c r="AF36" t="s">
        <v>634</v>
      </c>
      <c r="AI36" s="44">
        <v>100</v>
      </c>
      <c r="AJ36" s="44"/>
      <c r="AK36" s="44"/>
      <c r="AL36" s="44">
        <v>0</v>
      </c>
      <c r="AM36" s="44"/>
      <c r="AN36" s="44">
        <f>AL36-AI36</f>
        <v>-100</v>
      </c>
    </row>
    <row r="37" spans="1:41" x14ac:dyDescent="0.25">
      <c r="A37" s="18" t="s">
        <v>635</v>
      </c>
      <c r="AF37" t="s">
        <v>636</v>
      </c>
      <c r="AI37" s="44">
        <v>-80</v>
      </c>
      <c r="AJ37" s="44"/>
      <c r="AK37" s="44"/>
      <c r="AL37" s="44">
        <v>-80</v>
      </c>
      <c r="AM37" s="44"/>
      <c r="AN37" s="44">
        <f>AL37-AI37</f>
        <v>0</v>
      </c>
    </row>
    <row r="38" spans="1:41" x14ac:dyDescent="0.25">
      <c r="A38" s="42" t="s">
        <v>637</v>
      </c>
      <c r="AF38" t="s">
        <v>638</v>
      </c>
      <c r="AI38" s="46">
        <v>0</v>
      </c>
      <c r="AJ38" s="46"/>
      <c r="AK38" s="46"/>
      <c r="AL38" s="46">
        <v>90</v>
      </c>
      <c r="AM38" s="46"/>
      <c r="AN38" s="46">
        <f>AL38-AI38</f>
        <v>90</v>
      </c>
    </row>
    <row r="39" spans="1:41" x14ac:dyDescent="0.25">
      <c r="A39" s="42" t="s">
        <v>639</v>
      </c>
      <c r="AI39" s="44">
        <f>SUM(AI34:AI38)</f>
        <v>2220</v>
      </c>
      <c r="AJ39" s="44"/>
      <c r="AK39" s="44"/>
      <c r="AL39" s="44">
        <f>SUM(AL34:AL38)</f>
        <v>2870</v>
      </c>
      <c r="AM39" s="44"/>
      <c r="AN39" s="44">
        <f>SUM(AN34:AN38)</f>
        <v>650</v>
      </c>
    </row>
    <row r="40" spans="1:41" x14ac:dyDescent="0.25">
      <c r="AF40" t="s">
        <v>640</v>
      </c>
      <c r="AI40" s="44">
        <f>AI41-AI39</f>
        <v>180</v>
      </c>
      <c r="AJ40" s="44" t="s">
        <v>641</v>
      </c>
      <c r="AK40" s="44"/>
      <c r="AL40" s="44">
        <f>AL41-AL39</f>
        <v>230</v>
      </c>
      <c r="AM40" s="44" t="s">
        <v>642</v>
      </c>
      <c r="AN40" s="47">
        <f>AL40-AI40</f>
        <v>50</v>
      </c>
    </row>
    <row r="41" spans="1:41" ht="15.75" thickBot="1" x14ac:dyDescent="0.3">
      <c r="AF41" t="s">
        <v>643</v>
      </c>
      <c r="AI41" s="48">
        <v>2400</v>
      </c>
      <c r="AJ41" s="48"/>
      <c r="AK41" s="48"/>
      <c r="AL41" s="48">
        <v>3100</v>
      </c>
      <c r="AM41" s="48"/>
      <c r="AN41" s="48">
        <f>AL41-AI41</f>
        <v>700</v>
      </c>
      <c r="AO41" s="21" t="s">
        <v>481</v>
      </c>
    </row>
    <row r="42" spans="1:41" ht="15.75" thickTop="1" x14ac:dyDescent="0.25">
      <c r="AI42" s="44" t="s">
        <v>644</v>
      </c>
      <c r="AJ42" s="44"/>
      <c r="AK42" s="44"/>
      <c r="AL42" s="44" t="s">
        <v>645</v>
      </c>
      <c r="AM42" s="44"/>
      <c r="AN42" s="44"/>
    </row>
    <row r="43" spans="1:41" x14ac:dyDescent="0.25">
      <c r="AI43" s="44" t="s">
        <v>646</v>
      </c>
      <c r="AJ43" s="44"/>
      <c r="AK43" s="44"/>
      <c r="AL43" s="44" t="s">
        <v>646</v>
      </c>
      <c r="AM43" s="44"/>
      <c r="AN43" s="44"/>
    </row>
    <row r="44" spans="1:41" x14ac:dyDescent="0.25">
      <c r="AI44" s="44"/>
      <c r="AJ44" s="44"/>
      <c r="AK44" s="44"/>
      <c r="AL44" s="44"/>
      <c r="AM44" s="44"/>
      <c r="AN44" s="44"/>
    </row>
    <row r="45" spans="1:41" x14ac:dyDescent="0.25">
      <c r="AF45" s="49" t="s">
        <v>541</v>
      </c>
      <c r="AI45" s="44"/>
      <c r="AJ45" s="44"/>
      <c r="AK45" s="44"/>
      <c r="AL45" s="44"/>
      <c r="AM45" s="44"/>
      <c r="AN45" s="44"/>
    </row>
    <row r="46" spans="1:41" x14ac:dyDescent="0.25">
      <c r="AF46" t="s">
        <v>634</v>
      </c>
      <c r="AI46" s="44">
        <v>100</v>
      </c>
      <c r="AJ46" s="44"/>
      <c r="AK46" s="44"/>
      <c r="AL46" s="44"/>
      <c r="AM46" s="44"/>
      <c r="AN46" s="44"/>
    </row>
    <row r="47" spans="1:41" x14ac:dyDescent="0.25">
      <c r="AF47" t="s">
        <v>647</v>
      </c>
      <c r="AI47" s="44">
        <v>60</v>
      </c>
      <c r="AJ47" s="44"/>
      <c r="AK47" s="44"/>
      <c r="AL47" s="44"/>
      <c r="AM47" s="44"/>
      <c r="AN47" s="44"/>
    </row>
    <row r="49" spans="32:35" x14ac:dyDescent="0.25">
      <c r="AF49" s="49" t="s">
        <v>646</v>
      </c>
    </row>
    <row r="50" spans="32:35" x14ac:dyDescent="0.25">
      <c r="AF50" s="44" t="s">
        <v>648</v>
      </c>
      <c r="AI50" s="50">
        <f>AL40-AI40</f>
        <v>50</v>
      </c>
    </row>
    <row r="52" spans="32:35" x14ac:dyDescent="0.25">
      <c r="AF52" s="49" t="s">
        <v>649</v>
      </c>
    </row>
    <row r="53" spans="32:35" x14ac:dyDescent="0.25">
      <c r="AF53" t="s">
        <v>628</v>
      </c>
      <c r="AI53" s="50">
        <f>AN41</f>
        <v>700</v>
      </c>
    </row>
  </sheetData>
  <mergeCells count="3">
    <mergeCell ref="C5:G5"/>
    <mergeCell ref="A17:C17"/>
    <mergeCell ref="N5:S5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37B896ADADE8440834083D24C25E4A2" ma:contentTypeVersion="6" ma:contentTypeDescription="Create a new document." ma:contentTypeScope="" ma:versionID="146064d92edacdc885bc2be0cf68495e">
  <xsd:schema xmlns:xsd="http://www.w3.org/2001/XMLSchema" xmlns:xs="http://www.w3.org/2001/XMLSchema" xmlns:p="http://schemas.microsoft.com/office/2006/metadata/properties" xmlns:ns2="1dc34b7f-9e6e-4e1f-92bb-7cc97b55dc61" xmlns:ns3="8416ac3f-01a4-4a20-8a37-6b412012a4b6" targetNamespace="http://schemas.microsoft.com/office/2006/metadata/properties" ma:root="true" ma:fieldsID="b9fe6f1ca1695ed48eec713e1a6c83d2" ns2:_="" ns3:_="">
    <xsd:import namespace="1dc34b7f-9e6e-4e1f-92bb-7cc97b55dc61"/>
    <xsd:import namespace="8416ac3f-01a4-4a20-8a37-6b412012a4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c34b7f-9e6e-4e1f-92bb-7cc97b55dc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16ac3f-01a4-4a20-8a37-6b412012a4b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6528ADD-9A3B-4EF3-815D-1D31648DEC4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7820653-B8A3-4E02-8F8A-C3EE2030C445}">
  <ds:schemaRefs>
    <ds:schemaRef ds:uri="http://purl.org/dc/terms/"/>
    <ds:schemaRef ds:uri="1dc34b7f-9e6e-4e1f-92bb-7cc97b55dc61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8416ac3f-01a4-4a20-8a37-6b412012a4b6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452CF02-5F0B-4EAC-89CA-3E07F938D0D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dc34b7f-9e6e-4e1f-92bb-7cc97b55dc61"/>
    <ds:schemaRef ds:uri="8416ac3f-01a4-4a20-8a37-6b412012a4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Internal control</vt:lpstr>
      <vt:lpstr>SLAUS240</vt:lpstr>
      <vt:lpstr>SLAuS 210</vt:lpstr>
      <vt:lpstr>SLAuS 260</vt:lpstr>
      <vt:lpstr>SLAuS 265</vt:lpstr>
      <vt:lpstr>SLAUS550</vt:lpstr>
      <vt:lpstr>SLAuS540</vt:lpstr>
      <vt:lpstr>LKAS37</vt:lpstr>
      <vt:lpstr>LKAS19</vt:lpstr>
      <vt:lpstr>SLFRS 8</vt:lpstr>
      <vt:lpstr>SLAuS560</vt:lpstr>
      <vt:lpstr>Sheet5</vt:lpstr>
      <vt:lpstr>Sheet1</vt:lpstr>
      <vt:lpstr>SLAuS 505</vt:lpstr>
      <vt:lpstr>Group Auditing</vt:lpstr>
      <vt:lpstr>Audit reporting</vt:lpstr>
      <vt:lpstr>SLAuS 710 </vt:lpstr>
      <vt:lpstr>SLAUS 620</vt:lpstr>
      <vt:lpstr>Group Auditing 1</vt:lpstr>
      <vt:lpstr>COE</vt:lpstr>
      <vt:lpstr>AE</vt:lpstr>
      <vt:lpstr>Sheet2</vt:lpstr>
      <vt:lpstr>Ass Eng</vt:lpstr>
      <vt:lpstr>Type of assu</vt:lpstr>
      <vt:lpstr>CAAT</vt:lpstr>
      <vt:lpstr>AI</vt:lpstr>
      <vt:lpstr>Sheet3</vt:lpstr>
      <vt:lpstr>Audit Quality</vt:lpstr>
      <vt:lpstr>SLAuS 520</vt:lpstr>
      <vt:lpstr>SLAuS 450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Nilantha Weerasinghe</dc:creator>
  <cp:keywords/>
  <dc:description/>
  <cp:lastModifiedBy>vLearning1</cp:lastModifiedBy>
  <cp:revision/>
  <dcterms:created xsi:type="dcterms:W3CDTF">2015-06-05T18:17:20Z</dcterms:created>
  <dcterms:modified xsi:type="dcterms:W3CDTF">2022-10-05T09:34:46Z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33c7330-9238-471f-86bb-8ea4585505f5_Enabled">
    <vt:lpwstr>true</vt:lpwstr>
  </property>
  <property fmtid="{D5CDD505-2E9C-101B-9397-08002B2CF9AE}" pid="3" name="MSIP_Label_733c7330-9238-471f-86bb-8ea4585505f5_SetDate">
    <vt:lpwstr>2021-11-06T11:00:53Z</vt:lpwstr>
  </property>
  <property fmtid="{D5CDD505-2E9C-101B-9397-08002B2CF9AE}" pid="4" name="MSIP_Label_733c7330-9238-471f-86bb-8ea4585505f5_Method">
    <vt:lpwstr>Privileged</vt:lpwstr>
  </property>
  <property fmtid="{D5CDD505-2E9C-101B-9397-08002B2CF9AE}" pid="5" name="MSIP_Label_733c7330-9238-471f-86bb-8ea4585505f5_Name">
    <vt:lpwstr>Brandix-External</vt:lpwstr>
  </property>
  <property fmtid="{D5CDD505-2E9C-101B-9397-08002B2CF9AE}" pid="6" name="MSIP_Label_733c7330-9238-471f-86bb-8ea4585505f5_SiteId">
    <vt:lpwstr>ea1f9c15-7f32-4dfa-b662-cacea1f61d0f</vt:lpwstr>
  </property>
  <property fmtid="{D5CDD505-2E9C-101B-9397-08002B2CF9AE}" pid="7" name="MSIP_Label_733c7330-9238-471f-86bb-8ea4585505f5_ActionId">
    <vt:lpwstr>5f46299d-0143-41d0-8184-426d61bc4a4a</vt:lpwstr>
  </property>
  <property fmtid="{D5CDD505-2E9C-101B-9397-08002B2CF9AE}" pid="8" name="MSIP_Label_733c7330-9238-471f-86bb-8ea4585505f5_ContentBits">
    <vt:lpwstr>0</vt:lpwstr>
  </property>
  <property fmtid="{D5CDD505-2E9C-101B-9397-08002B2CF9AE}" pid="9" name="ContentTypeId">
    <vt:lpwstr>0x010100B37B896ADADE8440834083D24C25E4A2</vt:lpwstr>
  </property>
</Properties>
</file>